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<sst xmlns="http://schemas.openxmlformats.org/spreadsheetml/2006/main" count="271" uniqueCount="142">
  <si>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</si>
  <si>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</si>
  <si>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</si>
  <si>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</si>
  <si>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</si>
  <si>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</si>
  <si>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</si>
  <si>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</si>
  <si>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</si>
  <si>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</si>
  <si>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</si>
  <si>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</si>
  <si>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</si>
  <si>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</si>
  <si>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</si>
  <si>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</si>
  <si>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</si>
  <si>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</si>
  <si>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</si>
  <si>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</si>
  <si>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</si>
  <si>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</si>
  <si>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</si>
  <si>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</si>
  <si>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</si>
  <si>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</si>
  <si>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</si>
  <si>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</si>
  <si>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</si>
  <si>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</si>
  <si>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</si>
  <si>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</si>
  <si>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</si>
  <si>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</si>
  <si>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</si>
  <si>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</si>
  <si>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</si>
  <si>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</si>
  <si>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</si>
  <si>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</si>
  <si>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</si>
  <si>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</si>
  <si>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</si>
  <si>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</si>
  <si>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</si>
  <si>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</si>
  <si>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</si>
  <si>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</si>
  <si>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</si>
  <si>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</si>
  <si>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</si>
  <si>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</si>
  <si>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</si>
  <si>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</si>
  <si>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</si>
  <si>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</si>
  <si>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</si>
  <si>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</si>
  <si>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</si>
  <si>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</si>
  <si>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</si>
  <si>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</si>
  <si>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</si>
  <si>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</si>
  <si>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</si>
  <si>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</si>
  <si>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</si>
  <si>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</si>
  <si>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</si>
  <si>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</si>
  <si>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</si>
  <si>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</si>
  <si>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</si>
  <si>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</si>
  <si>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</si>
  <si>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</si>
  <si>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</si>
  <si>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0</t>
  </si>
  <si>
    <t>S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</si>
  <si>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</si>
  <si>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</si>
  <si>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</si>
  <si>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</si>
  <si>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</si>
  <si>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</si>
  <si>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</si>
  <si>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</si>
  <si>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</si>
  <si>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</si>
  <si>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</si>
  <si>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</si>
  <si>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</si>
  <si>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</si>
  <si>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</si>
  <si>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</si>
  <si>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</si>
  <si>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</si>
  <si>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«Проведение противопожарных мероприятий в муниципальных учреждениях культуры»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</si>
  <si>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</si>
  <si>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</si>
  <si>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</si>
  <si>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</si>
  <si>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 xml:space="preserve"> рублей</t>
  </si>
  <si>
    <t>L</t>
  </si>
  <si>
    <t>Мероприятие                                                                               "субсидия муниципальным учреждениям на иные цели"</t>
  </si>
  <si>
    <t>А</t>
  </si>
  <si>
    <t>Мероприятие                                                                                "Средства гранта Призидента Российской Федерации на реализацию проектов в области культуры, искусства и креативных (творческих) индустрий"</t>
  </si>
  <si>
    <t>Приложение 1 
к муниципальной программе Максатихинского муниципального округа Тверской области "Развитие отрасли "Культура  Максатихинского муниципального округа Тверской области на 2023 - 2028 годы</t>
  </si>
  <si>
    <t xml:space="preserve"> Характеристика муниципальной программы Максатихинского муниципального округа Тверской области</t>
  </si>
  <si>
    <t>Развитие отрасли "Культура" Максатихинскогомуниципального округа Тверской области 2023 - 2028 годы.</t>
  </si>
  <si>
    <t xml:space="preserve">Главный администратор муниципальной программы Максатихинского муниципального округа Тверской области - Управление по делам культуры, молодежной политики, спорта и туризма администрации Максатихинского района </t>
  </si>
  <si>
    <t>1.Программа - муниципальная программа Максатихинского муниципального округа Тверской области</t>
  </si>
  <si>
    <t>2. Подпрограмма  - подпрограмма муниципальной  программы Максатихинского муниципального округа Тверской области</t>
  </si>
  <si>
    <t>2026 год</t>
  </si>
  <si>
    <t>2027 год</t>
  </si>
  <si>
    <t>2028 год</t>
  </si>
  <si>
    <t>Показатель 1                                                                                                 "Уровень удовлетворенности населения Максатихинского муниципального округа Тверской области культурной жизнью в районе"</t>
  </si>
  <si>
    <t>Показатель 2                                                                                   "Количество муниципальных  услуг в сфере культуры Максатихинского муниципального округа Тверской области,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</si>
  <si>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муниципального округа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</si>
  <si>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муниципальном округе Тверской области"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</si>
  <si>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муниципального округа Тверской области»;</t>
  </si>
  <si>
    <t>Мероприятие                                                                              "Оснащение современным оборудованием муниципальных библиотек Максатихинского муниципального округа Тверской области"</t>
  </si>
  <si>
    <t>Мероприятие                                                                             "Средства на обеспечения софинансирования расходов на повышение заработной платы работникам муниципальных учреждений культуры "</t>
  </si>
  <si>
    <t>мероприятие «Расходы на обеспечение поддержки отрасли культуры по напрвлению «Государственная поддержка лучших работников муниципальных учреждений культуры, находящихся на территориях сельских поселений Тверской области»  в рамках Реализация регионального  проекта "Творческие люди" в рамках национального проекта "Культура</t>
  </si>
  <si>
    <t>мероприятие «Расходы на обеспечение развития и укрепления материально- технической базы муниципальных домов культуры в рамка софинансирования с областным и федеральным бюджетами» в рамках Реализация регионального  проекта "Творческие люди" в рамках национального проекта "Культура;</t>
  </si>
  <si>
    <t>мероприятие «Расходв на обеспечение поддержки отрасли культура по направлению  «Государственная поддержка лучших муниципальных учреждений культуры, находящихся на территориях сельских поселений Тверской области» в рамках Реализация регионального  проекта "Творческие люди" в рамках национального проекта "Культура</t>
  </si>
  <si>
    <t>мероприятие «Расходы на обеспечение государственной поддержки отрасли культуры(в части мероприятий по модернизации библиотек в части комплектования книжных фондов библиотек муниципальных образований)»</t>
  </si>
  <si>
    <t>)    мероприятие  «Рсходы на обеспечение поддержки отрасли культуры по напрвлению «Государственная поддержка лучших работников муниципальных учреждений культуры, находящихся на территориях сельских поселений Тверской области» в рамках Реализация регионального  проекта "Творческие люди" в рамках национального проекта "Культура</t>
  </si>
  <si>
    <t>мероприятие  «Средства на реализацию мероприятий по обращениям, поступающим к депутатам Законодательного собрания Тверской области</t>
  </si>
  <si>
    <t>Показатель  1                                                                                        "реконструкция и капитальный ремонт муниципальных музеев"</t>
  </si>
  <si>
    <t>мероприятие «Средства на реконструкцию и капитальный ремонт муниципальных музеев» в рамках реализация регионального  проекта "Культурная среда" в рамках национального проекта "Культура</t>
  </si>
  <si>
    <t>мероприятие «Подготовка и переподготовка кадров в муниципальном музеев»</t>
  </si>
  <si>
    <t>мероприятие  « Средства на повышение заработной платы педагогическим работникам муниципальных организаций  дополнительного образования»</t>
  </si>
  <si>
    <t>мероприятие « Средства для обеспечения софинансирования расходов на повышение заработной платы педагогическим работникам муниципальных организаций дополнительного образования</t>
  </si>
  <si>
    <t>Расходы на содержание управление по делам культуры, молодежной политики, спорта и туризма администрации Максатихинского округа</t>
  </si>
  <si>
    <t xml:space="preserve">Содержание централизованной бухгалтерии Управление по делам культуры, молодежной политики, спорта и туризма администрации Максатихинского округа  </t>
  </si>
  <si>
    <t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округа</t>
  </si>
  <si>
    <t>Мероприятие "Средства на софинансирование расходов с областным бюджетом на проведение капитального ремонта учреждений культурно-досуговоготипа"</t>
  </si>
  <si>
    <t>Мероприятие "Обеспечение учреждений культуры специализированным автотранспортом для обслуживания населения, в том числе сельского населения"</t>
  </si>
  <si>
    <t>Мероприятие "Строительство объектов культуры"</t>
  </si>
  <si>
    <t xml:space="preserve">Мероприятие                                                                                       "Средства на реализацию мероприятий по обращения, поступающим к депутатам Законодательного Собрания Тверской области </t>
  </si>
  <si>
    <r>
      <t>мероприятие «Расходы на обеспечение развития и укрепления материально- технической базы  домов культуры в населенных пунктах с численностью жителей до 50 тысяч человек</t>
    </r>
    <r>
      <rPr>
        <b/>
        <sz val="11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</si>
</sst>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5" fillId="35" borderId="11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11" fillId="32" borderId="0" xfId="0" applyNumberFormat="1" applyFont="1" applyFill="1" applyAlignment="1">
      <alignment wrapText="1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32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7"/>
  <sheetViews>
    <sheetView tabSelected="1" view="pageBreakPreview" zoomScale="70" zoomScaleNormal="75" zoomScaleSheetLayoutView="70" zoomScalePageLayoutView="70" workbookViewId="0" topLeftCell="C48">
      <selection activeCell="AF58" sqref="AF58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44" customWidth="1"/>
    <col min="34" max="34" width="14.5742187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96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145"/>
      <c r="AH2" s="34"/>
      <c r="AI2" s="180" t="s">
        <v>107</v>
      </c>
      <c r="AJ2" s="180"/>
      <c r="AK2" s="180"/>
      <c r="AL2" s="180"/>
      <c r="AM2" s="180"/>
      <c r="AN2" s="180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60" t="s">
        <v>108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81" t="s">
        <v>109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146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75" t="s">
        <v>4</v>
      </c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51"/>
      <c r="AF6" s="51"/>
      <c r="AG6" s="175"/>
      <c r="AH6" s="175"/>
      <c r="AI6" s="175"/>
      <c r="AJ6" s="175"/>
      <c r="AK6" s="175"/>
      <c r="AL6" s="175"/>
      <c r="AM6" s="175"/>
      <c r="AN6" s="17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75" t="s">
        <v>5</v>
      </c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51"/>
      <c r="AF7" s="51"/>
      <c r="AG7" s="175"/>
      <c r="AH7" s="175"/>
      <c r="AI7" s="175"/>
      <c r="AJ7" s="175"/>
      <c r="AK7" s="175"/>
      <c r="AL7" s="175"/>
      <c r="AM7" s="175"/>
      <c r="AN7" s="17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75" t="s">
        <v>6</v>
      </c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51"/>
      <c r="AF8" s="51"/>
      <c r="AG8" s="175"/>
      <c r="AH8" s="175"/>
      <c r="AI8" s="175"/>
      <c r="AJ8" s="175"/>
      <c r="AK8" s="175"/>
      <c r="AL8" s="175"/>
      <c r="AM8" s="175"/>
      <c r="AN8" s="17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75" t="s">
        <v>7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51"/>
      <c r="AF9" s="51"/>
      <c r="AG9" s="175"/>
      <c r="AH9" s="175"/>
      <c r="AI9" s="175"/>
      <c r="AJ9" s="175"/>
      <c r="AK9" s="175"/>
      <c r="AL9" s="175"/>
      <c r="AM9" s="175"/>
      <c r="AN9" s="17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75" t="s">
        <v>8</v>
      </c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51"/>
      <c r="AF10" s="51"/>
      <c r="AG10" s="183"/>
      <c r="AH10" s="183"/>
      <c r="AI10" s="183"/>
      <c r="AJ10" s="183"/>
      <c r="AK10" s="183"/>
      <c r="AL10" s="183"/>
      <c r="AM10" s="183"/>
      <c r="AN10" s="183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81" t="s">
        <v>110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14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61" t="s">
        <v>111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61" t="s">
        <v>112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68" t="s">
        <v>0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148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68" t="s">
        <v>1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148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61" t="s">
        <v>2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80"/>
      <c r="AE17" s="31"/>
      <c r="AF17" s="31"/>
      <c r="AG17" s="148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9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76" t="s">
        <v>9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33"/>
      <c r="X19" s="132"/>
      <c r="Y19" s="133"/>
      <c r="Z19" s="132"/>
      <c r="AA19" s="133"/>
      <c r="AB19" s="132"/>
      <c r="AC19" s="133"/>
      <c r="AD19" s="165" t="s">
        <v>18</v>
      </c>
      <c r="AE19" s="162" t="s">
        <v>11</v>
      </c>
      <c r="AF19" s="162" t="s">
        <v>57</v>
      </c>
      <c r="AG19" s="150"/>
      <c r="AH19" s="64"/>
      <c r="AI19" s="64"/>
      <c r="AJ19" s="64"/>
      <c r="AK19" s="65"/>
      <c r="AL19" s="65"/>
      <c r="AM19" s="63" t="s">
        <v>19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62"/>
      <c r="B20" s="25"/>
      <c r="C20" s="176" t="s">
        <v>16</v>
      </c>
      <c r="D20" s="177"/>
      <c r="E20" s="170"/>
      <c r="F20" s="169" t="s">
        <v>58</v>
      </c>
      <c r="G20" s="170"/>
      <c r="H20" s="169" t="s">
        <v>15</v>
      </c>
      <c r="I20" s="170"/>
      <c r="J20" s="169" t="s">
        <v>17</v>
      </c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35"/>
      <c r="X20" s="134"/>
      <c r="Y20" s="135"/>
      <c r="Z20" s="134"/>
      <c r="AA20" s="135"/>
      <c r="AB20" s="134"/>
      <c r="AC20" s="135"/>
      <c r="AD20" s="166"/>
      <c r="AE20" s="164"/>
      <c r="AF20" s="164"/>
      <c r="AG20" s="151" t="s">
        <v>89</v>
      </c>
      <c r="AH20" s="14" t="s">
        <v>90</v>
      </c>
      <c r="AI20" s="14" t="s">
        <v>98</v>
      </c>
      <c r="AJ20" s="14" t="s">
        <v>113</v>
      </c>
      <c r="AK20" s="14" t="s">
        <v>114</v>
      </c>
      <c r="AL20" s="14" t="s">
        <v>115</v>
      </c>
      <c r="AM20" s="69" t="s">
        <v>20</v>
      </c>
      <c r="AN20" s="69" t="s">
        <v>74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63"/>
      <c r="B21" s="25"/>
      <c r="C21" s="171"/>
      <c r="D21" s="178"/>
      <c r="E21" s="172"/>
      <c r="F21" s="171"/>
      <c r="G21" s="172"/>
      <c r="H21" s="171"/>
      <c r="I21" s="172"/>
      <c r="J21" s="17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37"/>
      <c r="X21" s="136"/>
      <c r="Y21" s="137"/>
      <c r="Z21" s="136"/>
      <c r="AA21" s="137"/>
      <c r="AB21" s="136"/>
      <c r="AC21" s="137"/>
      <c r="AD21" s="166"/>
      <c r="AE21" s="164"/>
      <c r="AF21" s="164"/>
      <c r="AG21" s="152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73"/>
      <c r="D22" s="179"/>
      <c r="E22" s="174"/>
      <c r="F22" s="173"/>
      <c r="G22" s="174"/>
      <c r="H22" s="173"/>
      <c r="I22" s="174"/>
      <c r="J22" s="173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33"/>
      <c r="X22" s="132"/>
      <c r="Y22" s="133"/>
      <c r="Z22" s="132"/>
      <c r="AA22" s="133"/>
      <c r="AB22" s="132"/>
      <c r="AC22" s="133"/>
      <c r="AD22" s="167"/>
      <c r="AE22" s="163"/>
      <c r="AF22" s="163"/>
      <c r="AG22" s="151"/>
      <c r="AH22" s="14"/>
      <c r="AI22" s="14"/>
      <c r="AJ22" s="14"/>
      <c r="AK22" s="14"/>
      <c r="AL22" s="14"/>
      <c r="AM22" s="15" t="s">
        <v>20</v>
      </c>
      <c r="AN22" s="15" t="s">
        <v>21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51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53</v>
      </c>
      <c r="AE24" s="11" t="s">
        <v>12</v>
      </c>
      <c r="AF24" s="4"/>
      <c r="AG24" s="127">
        <f aca="true" t="shared" si="0" ref="AG24:AL24">AG31+AG76+AG126+AG156+AG107</f>
        <v>62508.78</v>
      </c>
      <c r="AH24" s="127">
        <f t="shared" si="0"/>
        <v>51194.700000000004</v>
      </c>
      <c r="AI24" s="127">
        <f t="shared" si="0"/>
        <v>52154.700000000004</v>
      </c>
      <c r="AJ24" s="127">
        <f t="shared" si="0"/>
        <v>52154.700000000004</v>
      </c>
      <c r="AK24" s="127">
        <f t="shared" si="0"/>
        <v>52154.700000000004</v>
      </c>
      <c r="AL24" s="127">
        <f t="shared" si="0"/>
        <v>52154.700000000004</v>
      </c>
      <c r="AM24" s="76">
        <f>AL24+AK24+AJ24+AI24+AH24+AG24</f>
        <v>322322.28</v>
      </c>
      <c r="AN24" s="58">
        <v>2028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23</v>
      </c>
      <c r="AE25" s="11"/>
      <c r="AF25" s="4"/>
      <c r="AG25" s="153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2028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116</v>
      </c>
      <c r="AE26" s="11" t="s">
        <v>14</v>
      </c>
      <c r="AF26" s="4"/>
      <c r="AG26" s="77">
        <v>76</v>
      </c>
      <c r="AH26" s="21">
        <v>77</v>
      </c>
      <c r="AI26" s="21">
        <v>77</v>
      </c>
      <c r="AJ26" s="21">
        <v>76</v>
      </c>
      <c r="AK26" s="21">
        <v>77</v>
      </c>
      <c r="AL26" s="21">
        <v>77</v>
      </c>
      <c r="AM26" s="76">
        <f t="shared" si="1"/>
        <v>460</v>
      </c>
      <c r="AN26" s="58">
        <v>2028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117</v>
      </c>
      <c r="AE27" s="11" t="s">
        <v>13</v>
      </c>
      <c r="AF27" s="4"/>
      <c r="AG27" s="77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2028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54</v>
      </c>
      <c r="AE28" s="11" t="s">
        <v>14</v>
      </c>
      <c r="AF28" s="4"/>
      <c r="AG28" s="77">
        <v>90</v>
      </c>
      <c r="AH28" s="12">
        <v>100</v>
      </c>
      <c r="AI28" s="12">
        <v>100</v>
      </c>
      <c r="AJ28" s="9">
        <v>90</v>
      </c>
      <c r="AK28" s="12">
        <v>100</v>
      </c>
      <c r="AL28" s="12">
        <v>100</v>
      </c>
      <c r="AM28" s="76">
        <f t="shared" si="1"/>
        <v>580</v>
      </c>
      <c r="AN28" s="58">
        <v>2028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118</v>
      </c>
      <c r="AE29" s="11" t="s">
        <v>14</v>
      </c>
      <c r="AF29" s="4"/>
      <c r="AG29" s="77">
        <v>99</v>
      </c>
      <c r="AH29" s="12">
        <v>100</v>
      </c>
      <c r="AI29" s="12">
        <v>100</v>
      </c>
      <c r="AJ29" s="12">
        <v>99</v>
      </c>
      <c r="AK29" s="12">
        <v>100</v>
      </c>
      <c r="AL29" s="12">
        <v>100</v>
      </c>
      <c r="AM29" s="76">
        <f t="shared" si="1"/>
        <v>598</v>
      </c>
      <c r="AN29" s="58">
        <v>2028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101</v>
      </c>
      <c r="AE30" s="125" t="s">
        <v>102</v>
      </c>
      <c r="AF30" s="83"/>
      <c r="AG30" s="127">
        <v>34546.2</v>
      </c>
      <c r="AH30" s="127">
        <v>34546.2</v>
      </c>
      <c r="AI30" s="127">
        <v>34546.2</v>
      </c>
      <c r="AJ30" s="127">
        <v>34546.2</v>
      </c>
      <c r="AK30" s="127">
        <v>34546.2</v>
      </c>
      <c r="AL30" s="127">
        <v>34546.2</v>
      </c>
      <c r="AM30" s="76"/>
      <c r="AN30" s="58">
        <v>2028</v>
      </c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119</v>
      </c>
      <c r="AE31" s="125" t="s">
        <v>12</v>
      </c>
      <c r="AF31" s="139"/>
      <c r="AG31" s="127">
        <f>AG34+AG36+AG38+AG39+AG41+AG42+AG46+AG47+AG48+AG49+AG52+AG35+AG45+AG74+AG43</f>
        <v>29690.000000000004</v>
      </c>
      <c r="AH31" s="127">
        <f>AH34+AH36+AH38+AH39+AH41+AH42+AH46+AH47+AH48+AH49+AH52+AH35</f>
        <v>24473.6</v>
      </c>
      <c r="AI31" s="127">
        <f>AI34+AI36+AI38+AI39+AI41+AI42+AI46+AI47+AI48+AI49+AI52+AI63+AI35+AI43</f>
        <v>24613.6</v>
      </c>
      <c r="AJ31" s="127">
        <f>AJ34+AJ36+AJ38+AJ39+AJ41+AJ42+AJ46+AJ47+AJ48+AJ49+AJ52+AJ63+AJ35</f>
        <v>24613.6</v>
      </c>
      <c r="AK31" s="127">
        <f>AK34+AK36+AK38+AK39+AK41+AK42+AK46+AK47+AK48+AK49+AK52+AK63+AK35</f>
        <v>24613.6</v>
      </c>
      <c r="AL31" s="127">
        <f>AL34+AL36+AL38+AL39+AL41+AL42+AL46+AL47+AL48+AL49+AL52+AL63+AL35</f>
        <v>24613.6</v>
      </c>
      <c r="AM31" s="76">
        <f>AL31+AK31+AJ31+AI31+AH31+AG31</f>
        <v>152618</v>
      </c>
      <c r="AN31" s="58">
        <v>2028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143" t="s">
        <v>59</v>
      </c>
      <c r="AE32" s="125" t="s">
        <v>12</v>
      </c>
      <c r="AF32" s="139"/>
      <c r="AG32" s="127">
        <f aca="true" t="shared" si="2" ref="AG32:AL32">AG31-AG52</f>
        <v>28208.700000000004</v>
      </c>
      <c r="AH32" s="127">
        <f t="shared" si="2"/>
        <v>24473.6</v>
      </c>
      <c r="AI32" s="127">
        <f t="shared" si="2"/>
        <v>24613.6</v>
      </c>
      <c r="AJ32" s="127">
        <f t="shared" si="2"/>
        <v>24613.6</v>
      </c>
      <c r="AK32" s="127">
        <f t="shared" si="2"/>
        <v>24613.6</v>
      </c>
      <c r="AL32" s="127">
        <f t="shared" si="2"/>
        <v>24613.6</v>
      </c>
      <c r="AM32" s="76">
        <f t="shared" si="1"/>
        <v>151136.7</v>
      </c>
      <c r="AN32" s="58">
        <v>2028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25</v>
      </c>
      <c r="AE33" s="125" t="s">
        <v>13</v>
      </c>
      <c r="AF33" s="83"/>
      <c r="AG33" s="127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2028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91</v>
      </c>
      <c r="AE34" s="125" t="s">
        <v>12</v>
      </c>
      <c r="AF34" s="83"/>
      <c r="AG34" s="127">
        <v>7900</v>
      </c>
      <c r="AH34" s="128">
        <v>6803</v>
      </c>
      <c r="AI34" s="127">
        <v>7043</v>
      </c>
      <c r="AJ34" s="128">
        <v>7043</v>
      </c>
      <c r="AK34" s="128">
        <v>7043</v>
      </c>
      <c r="AL34" s="128">
        <v>7043</v>
      </c>
      <c r="AM34" s="76">
        <f t="shared" si="1"/>
        <v>42875</v>
      </c>
      <c r="AN34" s="58">
        <v>2028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104</v>
      </c>
      <c r="AE35" s="125" t="s">
        <v>12</v>
      </c>
      <c r="AF35" s="83"/>
      <c r="AG35" s="127">
        <v>536.7</v>
      </c>
      <c r="AH35" s="128">
        <v>0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536.7</v>
      </c>
      <c r="AN35" s="58">
        <v>2028</v>
      </c>
    </row>
    <row r="36" spans="1:40" s="7" customFormat="1" ht="13.5" customHeight="1">
      <c r="A36" s="19"/>
      <c r="B36" s="20"/>
      <c r="C36" s="120"/>
      <c r="D36" s="121"/>
      <c r="E36" s="122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18"/>
      <c r="U36" s="118"/>
      <c r="V36" s="118"/>
      <c r="W36" s="124"/>
      <c r="X36" s="124"/>
      <c r="Y36" s="124"/>
      <c r="Z36" s="124"/>
      <c r="AA36" s="124"/>
      <c r="AB36" s="124"/>
      <c r="AC36" s="124"/>
      <c r="AD36" s="82"/>
      <c r="AE36" s="125"/>
      <c r="AF36" s="83"/>
      <c r="AG36" s="127"/>
      <c r="AH36" s="128"/>
      <c r="AI36" s="128"/>
      <c r="AJ36" s="128"/>
      <c r="AK36" s="128"/>
      <c r="AL36" s="128"/>
      <c r="AM36" s="76">
        <f t="shared" si="1"/>
        <v>0</v>
      </c>
      <c r="AN36" s="58">
        <v>2028</v>
      </c>
    </row>
    <row r="37" spans="1:40" s="7" customFormat="1" ht="36.75" customHeight="1" hidden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/>
      <c r="AE37" s="125"/>
      <c r="AF37" s="83"/>
      <c r="AG37" s="127"/>
      <c r="AH37" s="128"/>
      <c r="AI37" s="128"/>
      <c r="AJ37" s="128"/>
      <c r="AK37" s="128"/>
      <c r="AL37" s="128"/>
      <c r="AM37" s="76">
        <f t="shared" si="1"/>
        <v>0</v>
      </c>
      <c r="AN37" s="58">
        <v>2028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93</v>
      </c>
      <c r="AE38" s="125" t="s">
        <v>12</v>
      </c>
      <c r="AF38" s="83"/>
      <c r="AG38" s="127">
        <v>3225</v>
      </c>
      <c r="AH38" s="128">
        <v>3225</v>
      </c>
      <c r="AI38" s="128">
        <v>3225</v>
      </c>
      <c r="AJ38" s="128">
        <v>3225</v>
      </c>
      <c r="AK38" s="128">
        <v>3225</v>
      </c>
      <c r="AL38" s="128">
        <v>3225</v>
      </c>
      <c r="AM38" s="76">
        <f t="shared" si="1"/>
        <v>19350</v>
      </c>
      <c r="AN38" s="58">
        <v>2028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78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122</v>
      </c>
      <c r="AE39" s="125" t="s">
        <v>12</v>
      </c>
      <c r="AF39" s="83"/>
      <c r="AG39" s="127">
        <v>33</v>
      </c>
      <c r="AH39" s="128">
        <v>33</v>
      </c>
      <c r="AI39" s="128">
        <v>33</v>
      </c>
      <c r="AJ39" s="128">
        <v>33</v>
      </c>
      <c r="AK39" s="128">
        <v>33</v>
      </c>
      <c r="AL39" s="128">
        <v>33</v>
      </c>
      <c r="AM39" s="76">
        <f t="shared" si="1"/>
        <v>198</v>
      </c>
      <c r="AN39" s="58">
        <v>2028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68</v>
      </c>
      <c r="AE40" s="125" t="s">
        <v>13</v>
      </c>
      <c r="AF40" s="83"/>
      <c r="AG40" s="127">
        <v>580</v>
      </c>
      <c r="AH40" s="130">
        <v>581</v>
      </c>
      <c r="AI40" s="131">
        <v>582</v>
      </c>
      <c r="AJ40" s="131">
        <v>583</v>
      </c>
      <c r="AK40" s="131">
        <v>584</v>
      </c>
      <c r="AL40" s="131">
        <v>585</v>
      </c>
      <c r="AM40" s="76">
        <f t="shared" si="1"/>
        <v>3495</v>
      </c>
      <c r="AN40" s="58">
        <v>2028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92</v>
      </c>
      <c r="AE41" s="125" t="s">
        <v>12</v>
      </c>
      <c r="AF41" s="83"/>
      <c r="AG41" s="127">
        <v>11463.9</v>
      </c>
      <c r="AH41" s="128">
        <v>9464.7</v>
      </c>
      <c r="AI41" s="128">
        <v>9364.7</v>
      </c>
      <c r="AJ41" s="128">
        <v>9364.7</v>
      </c>
      <c r="AK41" s="128">
        <v>9364.7</v>
      </c>
      <c r="AL41" s="128">
        <v>9364.7</v>
      </c>
      <c r="AM41" s="76">
        <f t="shared" si="1"/>
        <v>58387.4</v>
      </c>
      <c r="AN41" s="58">
        <v>2028</v>
      </c>
    </row>
    <row r="42" spans="1:40" s="7" customFormat="1" ht="11.25" customHeight="1">
      <c r="A42" s="19"/>
      <c r="B42" s="20"/>
      <c r="C42" s="120"/>
      <c r="D42" s="121"/>
      <c r="E42" s="122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18"/>
      <c r="U42" s="118"/>
      <c r="V42" s="118"/>
      <c r="W42" s="124"/>
      <c r="X42" s="124"/>
      <c r="Y42" s="124"/>
      <c r="Z42" s="124"/>
      <c r="AA42" s="124"/>
      <c r="AB42" s="124"/>
      <c r="AC42" s="124"/>
      <c r="AD42" s="82"/>
      <c r="AE42" s="125"/>
      <c r="AF42" s="83"/>
      <c r="AG42" s="127"/>
      <c r="AH42" s="128"/>
      <c r="AI42" s="128"/>
      <c r="AJ42" s="128"/>
      <c r="AK42" s="128"/>
      <c r="AL42" s="128"/>
      <c r="AM42" s="76">
        <f t="shared" si="1"/>
        <v>0</v>
      </c>
      <c r="AN42" s="58">
        <v>2028</v>
      </c>
    </row>
    <row r="43" spans="1:40" s="7" customFormat="1" ht="51.75" customHeight="1">
      <c r="A43" s="19"/>
      <c r="B43" s="20"/>
      <c r="C43" s="120">
        <v>5</v>
      </c>
      <c r="D43" s="121">
        <v>5</v>
      </c>
      <c r="E43" s="122">
        <v>6</v>
      </c>
      <c r="F43" s="121">
        <v>0</v>
      </c>
      <c r="G43" s="121">
        <v>8</v>
      </c>
      <c r="H43" s="121">
        <v>0</v>
      </c>
      <c r="I43" s="121">
        <v>1</v>
      </c>
      <c r="J43" s="121">
        <v>1</v>
      </c>
      <c r="K43" s="121">
        <v>1</v>
      </c>
      <c r="L43" s="121"/>
      <c r="M43" s="121">
        <v>1</v>
      </c>
      <c r="N43" s="121">
        <v>0</v>
      </c>
      <c r="O43" s="121">
        <v>1</v>
      </c>
      <c r="P43" s="121">
        <v>2</v>
      </c>
      <c r="Q43" s="121"/>
      <c r="R43" s="121"/>
      <c r="S43" s="121">
        <v>0</v>
      </c>
      <c r="T43" s="118">
        <v>9</v>
      </c>
      <c r="U43" s="118">
        <v>2</v>
      </c>
      <c r="V43" s="118">
        <v>0</v>
      </c>
      <c r="W43" s="124"/>
      <c r="X43" s="124"/>
      <c r="Y43" s="124"/>
      <c r="Z43" s="124"/>
      <c r="AA43" s="124"/>
      <c r="AB43" s="124"/>
      <c r="AC43" s="124"/>
      <c r="AD43" s="82" t="s">
        <v>140</v>
      </c>
      <c r="AE43" s="125" t="s">
        <v>12</v>
      </c>
      <c r="AF43" s="83"/>
      <c r="AG43" s="127">
        <v>50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50</v>
      </c>
      <c r="AN43" s="58">
        <v>2028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26</v>
      </c>
      <c r="AE44" s="125" t="s">
        <v>13</v>
      </c>
      <c r="AF44" s="83"/>
      <c r="AG44" s="127">
        <v>880</v>
      </c>
      <c r="AH44" s="130">
        <v>885</v>
      </c>
      <c r="AI44" s="131">
        <v>890</v>
      </c>
      <c r="AJ44" s="131">
        <v>895</v>
      </c>
      <c r="AK44" s="131">
        <v>900</v>
      </c>
      <c r="AL44" s="131">
        <v>900</v>
      </c>
      <c r="AM44" s="76">
        <f t="shared" si="1"/>
        <v>5350</v>
      </c>
      <c r="AN44" s="58">
        <v>2028</v>
      </c>
    </row>
    <row r="45" spans="1:40" s="7" customFormat="1" ht="13.5" customHeight="1">
      <c r="A45" s="19"/>
      <c r="B45" s="20"/>
      <c r="C45" s="120"/>
      <c r="D45" s="121"/>
      <c r="E45" s="122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18"/>
      <c r="U45" s="118"/>
      <c r="V45" s="118"/>
      <c r="W45" s="124"/>
      <c r="X45" s="124"/>
      <c r="Y45" s="124"/>
      <c r="Z45" s="124"/>
      <c r="AA45" s="124"/>
      <c r="AB45" s="124"/>
      <c r="AC45" s="124"/>
      <c r="AD45" s="82"/>
      <c r="AE45" s="125"/>
      <c r="AF45" s="83"/>
      <c r="AG45" s="127"/>
      <c r="AH45" s="128"/>
      <c r="AI45" s="131"/>
      <c r="AJ45" s="131"/>
      <c r="AK45" s="131"/>
      <c r="AL45" s="131"/>
      <c r="AM45" s="76">
        <f t="shared" si="1"/>
        <v>0</v>
      </c>
      <c r="AN45" s="58">
        <v>2028</v>
      </c>
    </row>
    <row r="46" spans="1:40" s="7" customFormat="1" ht="64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93</v>
      </c>
      <c r="AE46" s="125" t="s">
        <v>75</v>
      </c>
      <c r="AF46" s="83"/>
      <c r="AG46" s="127">
        <v>4897.9</v>
      </c>
      <c r="AH46" s="128">
        <v>4897.9</v>
      </c>
      <c r="AI46" s="131">
        <v>4897.9</v>
      </c>
      <c r="AJ46" s="131">
        <v>4897.9</v>
      </c>
      <c r="AK46" s="131">
        <v>4897.9</v>
      </c>
      <c r="AL46" s="131">
        <v>4897.9</v>
      </c>
      <c r="AM46" s="76">
        <f t="shared" si="1"/>
        <v>29387.4</v>
      </c>
      <c r="AN46" s="58">
        <v>2028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78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122</v>
      </c>
      <c r="AE47" s="125" t="s">
        <v>75</v>
      </c>
      <c r="AF47" s="83"/>
      <c r="AG47" s="127">
        <v>50</v>
      </c>
      <c r="AH47" s="128">
        <v>50</v>
      </c>
      <c r="AI47" s="131">
        <v>50</v>
      </c>
      <c r="AJ47" s="131">
        <v>50</v>
      </c>
      <c r="AK47" s="131">
        <v>50</v>
      </c>
      <c r="AL47" s="131">
        <v>50</v>
      </c>
      <c r="AM47" s="76">
        <f t="shared" si="1"/>
        <v>300</v>
      </c>
      <c r="AN47" s="58">
        <v>2028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>
        <v>0</v>
      </c>
      <c r="O48" s="121">
        <v>1</v>
      </c>
      <c r="P48" s="121" t="s">
        <v>78</v>
      </c>
      <c r="Q48" s="121"/>
      <c r="R48" s="121"/>
      <c r="S48" s="121">
        <v>0</v>
      </c>
      <c r="T48" s="118">
        <v>3</v>
      </c>
      <c r="U48" s="118">
        <v>7</v>
      </c>
      <c r="V48" s="118">
        <v>0</v>
      </c>
      <c r="W48" s="124"/>
      <c r="X48" s="124"/>
      <c r="Y48" s="124"/>
      <c r="Z48" s="124"/>
      <c r="AA48" s="124"/>
      <c r="AB48" s="124"/>
      <c r="AC48" s="124"/>
      <c r="AD48" s="82" t="s">
        <v>137</v>
      </c>
      <c r="AE48" s="125" t="s">
        <v>75</v>
      </c>
      <c r="AF48" s="83"/>
      <c r="AG48" s="127">
        <v>0</v>
      </c>
      <c r="AH48" s="128">
        <v>0</v>
      </c>
      <c r="AI48" s="131">
        <v>0</v>
      </c>
      <c r="AJ48" s="131">
        <v>0</v>
      </c>
      <c r="AK48" s="131">
        <v>0</v>
      </c>
      <c r="AL48" s="131">
        <v>0</v>
      </c>
      <c r="AM48" s="76">
        <f t="shared" si="1"/>
        <v>0</v>
      </c>
      <c r="AN48" s="58">
        <v>2028</v>
      </c>
    </row>
    <row r="49" spans="1:40" s="7" customFormat="1" ht="48.75" customHeight="1">
      <c r="A49" s="19"/>
      <c r="B49" s="20"/>
      <c r="C49" s="120">
        <v>5</v>
      </c>
      <c r="D49" s="121">
        <v>0</v>
      </c>
      <c r="E49" s="122">
        <v>1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>
        <v>0</v>
      </c>
      <c r="O49" s="121">
        <v>1</v>
      </c>
      <c r="P49" s="121">
        <v>2</v>
      </c>
      <c r="Q49" s="121"/>
      <c r="R49" s="121"/>
      <c r="S49" s="121">
        <v>0</v>
      </c>
      <c r="T49" s="118">
        <v>0</v>
      </c>
      <c r="U49" s="118">
        <v>4</v>
      </c>
      <c r="V49" s="118">
        <v>0</v>
      </c>
      <c r="W49" s="124"/>
      <c r="X49" s="124"/>
      <c r="Y49" s="124"/>
      <c r="Z49" s="124"/>
      <c r="AA49" s="124"/>
      <c r="AB49" s="124"/>
      <c r="AC49" s="124"/>
      <c r="AD49" s="82" t="s">
        <v>139</v>
      </c>
      <c r="AE49" s="125" t="s">
        <v>75</v>
      </c>
      <c r="AF49" s="83"/>
      <c r="AG49" s="127"/>
      <c r="AH49" s="128">
        <v>0</v>
      </c>
      <c r="AI49" s="131">
        <v>0</v>
      </c>
      <c r="AJ49" s="131">
        <v>0</v>
      </c>
      <c r="AK49" s="131">
        <v>0</v>
      </c>
      <c r="AL49" s="131">
        <v>0</v>
      </c>
      <c r="AM49" s="76">
        <f t="shared" si="1"/>
        <v>0</v>
      </c>
      <c r="AN49" s="58">
        <v>2028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85</v>
      </c>
      <c r="AE50" s="125" t="s">
        <v>75</v>
      </c>
      <c r="AF50" s="83"/>
      <c r="AG50" s="127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2028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76</v>
      </c>
      <c r="AE51" s="125" t="s">
        <v>75</v>
      </c>
      <c r="AF51" s="83"/>
      <c r="AG51" s="127">
        <v>21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21</v>
      </c>
      <c r="AN51" s="58">
        <v>2028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0</v>
      </c>
      <c r="O52" s="121">
        <v>0</v>
      </c>
      <c r="P52" s="121">
        <v>0</v>
      </c>
      <c r="Q52" s="121"/>
      <c r="R52" s="121"/>
      <c r="S52" s="121">
        <v>0</v>
      </c>
      <c r="T52" s="118">
        <v>0</v>
      </c>
      <c r="U52" s="118">
        <v>0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143" t="s">
        <v>27</v>
      </c>
      <c r="AE52" s="125" t="s">
        <v>12</v>
      </c>
      <c r="AF52" s="83"/>
      <c r="AG52" s="127">
        <f>AG59+AG63+AG64</f>
        <v>1481.3</v>
      </c>
      <c r="AH52" s="128">
        <f>AH59</f>
        <v>0</v>
      </c>
      <c r="AI52" s="128">
        <f>AI60+AI62</f>
        <v>0</v>
      </c>
      <c r="AJ52" s="128">
        <f>AJ60+AJ62</f>
        <v>0</v>
      </c>
      <c r="AK52" s="128">
        <f>AK60+AK62</f>
        <v>0</v>
      </c>
      <c r="AL52" s="128">
        <f>AL60+AL62</f>
        <v>0</v>
      </c>
      <c r="AM52" s="76">
        <f t="shared" si="1"/>
        <v>1481.3</v>
      </c>
      <c r="AN52" s="58">
        <v>2028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28</v>
      </c>
      <c r="AE53" s="125" t="s">
        <v>14</v>
      </c>
      <c r="AF53" s="83"/>
      <c r="AG53" s="127">
        <v>75</v>
      </c>
      <c r="AH53" s="130">
        <v>80</v>
      </c>
      <c r="AI53" s="131">
        <v>80</v>
      </c>
      <c r="AJ53" s="131">
        <v>80</v>
      </c>
      <c r="AK53" s="131">
        <v>80</v>
      </c>
      <c r="AL53" s="131">
        <v>80</v>
      </c>
      <c r="AM53" s="76">
        <f t="shared" si="1"/>
        <v>475</v>
      </c>
      <c r="AN53" s="58">
        <v>2028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29</v>
      </c>
      <c r="AE54" s="125" t="s">
        <v>14</v>
      </c>
      <c r="AF54" s="83"/>
      <c r="AG54" s="127">
        <v>40</v>
      </c>
      <c r="AH54" s="130">
        <v>40</v>
      </c>
      <c r="AI54" s="131">
        <v>40</v>
      </c>
      <c r="AJ54" s="131">
        <v>40</v>
      </c>
      <c r="AK54" s="131">
        <v>40</v>
      </c>
      <c r="AL54" s="131">
        <v>40</v>
      </c>
      <c r="AM54" s="76">
        <f t="shared" si="1"/>
        <v>240</v>
      </c>
      <c r="AN54" s="58">
        <v>2028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56</v>
      </c>
      <c r="AE55" s="125" t="s">
        <v>14</v>
      </c>
      <c r="AF55" s="83"/>
      <c r="AG55" s="127">
        <v>53</v>
      </c>
      <c r="AH55" s="130">
        <v>53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318</v>
      </c>
      <c r="AN55" s="58">
        <v>2028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0" t="s">
        <v>83</v>
      </c>
      <c r="AE56" s="125" t="s">
        <v>75</v>
      </c>
      <c r="AF56" s="83"/>
      <c r="AG56" s="127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2028</v>
      </c>
    </row>
    <row r="57" spans="1:40" s="7" customFormat="1" ht="54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82" t="s">
        <v>97</v>
      </c>
      <c r="AE57" s="125" t="s">
        <v>75</v>
      </c>
      <c r="AF57" s="83"/>
      <c r="AG57" s="127"/>
      <c r="AH57" s="130"/>
      <c r="AI57" s="131"/>
      <c r="AJ57" s="131"/>
      <c r="AK57" s="131"/>
      <c r="AL57" s="131"/>
      <c r="AM57" s="76">
        <f t="shared" si="1"/>
        <v>0</v>
      </c>
      <c r="AN57" s="58">
        <v>2028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82" t="s">
        <v>67</v>
      </c>
      <c r="AE58" s="125" t="s">
        <v>75</v>
      </c>
      <c r="AF58" s="83"/>
      <c r="AG58" s="127">
        <v>0</v>
      </c>
      <c r="AH58" s="130">
        <v>0</v>
      </c>
      <c r="AI58" s="131">
        <v>0</v>
      </c>
      <c r="AJ58" s="131">
        <v>0</v>
      </c>
      <c r="AK58" s="131">
        <v>0</v>
      </c>
      <c r="AL58" s="131">
        <v>0</v>
      </c>
      <c r="AM58" s="76">
        <f t="shared" si="1"/>
        <v>0</v>
      </c>
      <c r="AN58" s="58">
        <v>2028</v>
      </c>
    </row>
    <row r="59" spans="1:40" s="7" customFormat="1" ht="70.5" customHeight="1">
      <c r="A59" s="19"/>
      <c r="B59" s="20"/>
      <c r="C59" s="120">
        <v>5</v>
      </c>
      <c r="D59" s="121">
        <v>5</v>
      </c>
      <c r="E59" s="122">
        <v>6</v>
      </c>
      <c r="F59" s="121">
        <v>0</v>
      </c>
      <c r="G59" s="121">
        <v>8</v>
      </c>
      <c r="H59" s="121">
        <v>0</v>
      </c>
      <c r="I59" s="121">
        <v>1</v>
      </c>
      <c r="J59" s="121">
        <v>1</v>
      </c>
      <c r="K59" s="121">
        <v>1</v>
      </c>
      <c r="L59" s="121"/>
      <c r="M59" s="121">
        <v>1</v>
      </c>
      <c r="N59" s="121">
        <v>0</v>
      </c>
      <c r="O59" s="121">
        <v>1</v>
      </c>
      <c r="P59" s="121" t="s">
        <v>103</v>
      </c>
      <c r="Q59" s="121"/>
      <c r="R59" s="121"/>
      <c r="S59" s="121">
        <v>0</v>
      </c>
      <c r="T59" s="118">
        <v>0</v>
      </c>
      <c r="U59" s="118">
        <v>0</v>
      </c>
      <c r="V59" s="118">
        <v>0</v>
      </c>
      <c r="W59" s="124"/>
      <c r="X59" s="124"/>
      <c r="Y59" s="124"/>
      <c r="Z59" s="124"/>
      <c r="AA59" s="124"/>
      <c r="AB59" s="124"/>
      <c r="AC59" s="124"/>
      <c r="AD59" s="82" t="s">
        <v>141</v>
      </c>
      <c r="AE59" s="125" t="s">
        <v>75</v>
      </c>
      <c r="AF59" s="83"/>
      <c r="AG59" s="127">
        <f>AG60+AG62</f>
        <v>1377</v>
      </c>
      <c r="AH59" s="128">
        <f>AH60+AH62</f>
        <v>0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1377</v>
      </c>
      <c r="AN59" s="58">
        <v>2028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103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1" t="s">
        <v>82</v>
      </c>
      <c r="AE60" s="125" t="s">
        <v>75</v>
      </c>
      <c r="AF60" s="83"/>
      <c r="AG60" s="127">
        <v>0</v>
      </c>
      <c r="AH60" s="128">
        <v>0</v>
      </c>
      <c r="AI60" s="128">
        <v>0</v>
      </c>
      <c r="AJ60" s="131">
        <v>0</v>
      </c>
      <c r="AK60" s="131">
        <v>0</v>
      </c>
      <c r="AL60" s="131">
        <v>0</v>
      </c>
      <c r="AM60" s="76">
        <f t="shared" si="1"/>
        <v>0</v>
      </c>
      <c r="AN60" s="58">
        <v>2028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84</v>
      </c>
      <c r="AE61" s="125" t="s">
        <v>75</v>
      </c>
      <c r="AF61" s="83"/>
      <c r="AG61" s="127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2028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103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1" t="s">
        <v>82</v>
      </c>
      <c r="AE62" s="125" t="s">
        <v>75</v>
      </c>
      <c r="AF62" s="83"/>
      <c r="AG62" s="127">
        <v>1377</v>
      </c>
      <c r="AH62" s="128">
        <v>0</v>
      </c>
      <c r="AI62" s="131">
        <v>0</v>
      </c>
      <c r="AJ62" s="131">
        <v>0</v>
      </c>
      <c r="AK62" s="131">
        <v>0</v>
      </c>
      <c r="AL62" s="131">
        <v>0</v>
      </c>
      <c r="AM62" s="76">
        <f t="shared" si="1"/>
        <v>1377</v>
      </c>
      <c r="AN62" s="58">
        <v>2028</v>
      </c>
    </row>
    <row r="63" spans="1:40" s="7" customFormat="1" ht="79.5" customHeight="1">
      <c r="A63" s="19"/>
      <c r="B63" s="20"/>
      <c r="C63" s="120">
        <v>5</v>
      </c>
      <c r="D63" s="121">
        <v>5</v>
      </c>
      <c r="E63" s="122">
        <v>6</v>
      </c>
      <c r="F63" s="121">
        <v>0</v>
      </c>
      <c r="G63" s="121">
        <v>8</v>
      </c>
      <c r="H63" s="121">
        <v>0</v>
      </c>
      <c r="I63" s="121">
        <v>1</v>
      </c>
      <c r="J63" s="121">
        <v>1</v>
      </c>
      <c r="K63" s="121">
        <v>1</v>
      </c>
      <c r="L63" s="121"/>
      <c r="M63" s="121">
        <v>1</v>
      </c>
      <c r="N63" s="121" t="s">
        <v>105</v>
      </c>
      <c r="O63" s="121">
        <v>2</v>
      </c>
      <c r="P63" s="121">
        <v>5</v>
      </c>
      <c r="Q63" s="121"/>
      <c r="R63" s="121"/>
      <c r="S63" s="121">
        <v>5</v>
      </c>
      <c r="T63" s="118">
        <v>1</v>
      </c>
      <c r="U63" s="118">
        <v>9</v>
      </c>
      <c r="V63" s="118">
        <v>3</v>
      </c>
      <c r="W63" s="124"/>
      <c r="X63" s="124"/>
      <c r="Y63" s="124"/>
      <c r="Z63" s="124"/>
      <c r="AA63" s="124"/>
      <c r="AB63" s="124"/>
      <c r="AC63" s="124"/>
      <c r="AD63" s="140" t="s">
        <v>124</v>
      </c>
      <c r="AE63" s="125" t="s">
        <v>75</v>
      </c>
      <c r="AF63" s="83"/>
      <c r="AG63" s="127">
        <v>104.3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104.3</v>
      </c>
      <c r="AN63" s="58">
        <v>2028</v>
      </c>
    </row>
    <row r="64" spans="1:40" s="7" customFormat="1" ht="51" customHeight="1">
      <c r="A64" s="19"/>
      <c r="B64" s="20"/>
      <c r="C64" s="120">
        <v>5</v>
      </c>
      <c r="D64" s="121">
        <v>5</v>
      </c>
      <c r="E64" s="122">
        <v>6</v>
      </c>
      <c r="F64" s="121">
        <v>0</v>
      </c>
      <c r="G64" s="121">
        <v>8</v>
      </c>
      <c r="H64" s="121">
        <v>0</v>
      </c>
      <c r="I64" s="121">
        <v>1</v>
      </c>
      <c r="J64" s="121">
        <v>1</v>
      </c>
      <c r="K64" s="121">
        <v>1</v>
      </c>
      <c r="L64" s="121"/>
      <c r="M64" s="121">
        <v>1</v>
      </c>
      <c r="N64" s="121" t="s">
        <v>105</v>
      </c>
      <c r="O64" s="121">
        <v>2</v>
      </c>
      <c r="P64" s="121">
        <v>5</v>
      </c>
      <c r="Q64" s="121"/>
      <c r="R64" s="121"/>
      <c r="S64" s="121">
        <v>5</v>
      </c>
      <c r="T64" s="118">
        <v>1</v>
      </c>
      <c r="U64" s="118">
        <v>9</v>
      </c>
      <c r="V64" s="118">
        <v>6</v>
      </c>
      <c r="W64" s="124"/>
      <c r="X64" s="124"/>
      <c r="Y64" s="124"/>
      <c r="Z64" s="124"/>
      <c r="AA64" s="124"/>
      <c r="AB64" s="124"/>
      <c r="AC64" s="124"/>
      <c r="AD64" s="140" t="s">
        <v>138</v>
      </c>
      <c r="AE64" s="125" t="s">
        <v>75</v>
      </c>
      <c r="AF64" s="83"/>
      <c r="AG64" s="127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2028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0" t="s">
        <v>83</v>
      </c>
      <c r="AE65" s="125" t="s">
        <v>75</v>
      </c>
      <c r="AF65" s="83"/>
      <c r="AG65" s="127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2028</v>
      </c>
    </row>
    <row r="66" spans="1:40" s="7" customFormat="1" ht="20.2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/>
      <c r="AE66" s="125"/>
      <c r="AF66" s="83"/>
      <c r="AG66" s="127"/>
      <c r="AH66" s="130"/>
      <c r="AI66" s="131"/>
      <c r="AJ66" s="131"/>
      <c r="AK66" s="131"/>
      <c r="AL66" s="131"/>
      <c r="AM66" s="76">
        <f t="shared" si="1"/>
        <v>0</v>
      </c>
      <c r="AN66" s="58">
        <v>2028</v>
      </c>
    </row>
    <row r="67" spans="1:40" s="7" customFormat="1" ht="15.7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/>
      <c r="AE67" s="125"/>
      <c r="AF67" s="83"/>
      <c r="AG67" s="127"/>
      <c r="AH67" s="130"/>
      <c r="AI67" s="131"/>
      <c r="AJ67" s="131"/>
      <c r="AK67" s="131"/>
      <c r="AL67" s="131"/>
      <c r="AM67" s="76">
        <f t="shared" si="1"/>
        <v>0</v>
      </c>
      <c r="AN67" s="58">
        <v>2028</v>
      </c>
    </row>
    <row r="68" spans="1:40" s="7" customFormat="1" ht="14.25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/>
      <c r="AE68" s="125" t="s">
        <v>75</v>
      </c>
      <c r="AF68" s="83"/>
      <c r="AG68" s="127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2028</v>
      </c>
    </row>
    <row r="69" spans="1:40" s="7" customFormat="1" ht="13.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/>
      <c r="AE69" s="125"/>
      <c r="AF69" s="83"/>
      <c r="AG69" s="127"/>
      <c r="AH69" s="130"/>
      <c r="AI69" s="131"/>
      <c r="AJ69" s="131"/>
      <c r="AK69" s="131"/>
      <c r="AL69" s="131"/>
      <c r="AM69" s="76">
        <f t="shared" si="1"/>
        <v>0</v>
      </c>
      <c r="AN69" s="58">
        <v>2028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143" t="s">
        <v>30</v>
      </c>
      <c r="AE70" s="125" t="s">
        <v>75</v>
      </c>
      <c r="AF70" s="83"/>
      <c r="AG70" s="127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2028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31</v>
      </c>
      <c r="AE71" s="125" t="s">
        <v>14</v>
      </c>
      <c r="AF71" s="83"/>
      <c r="AG71" s="127">
        <v>28</v>
      </c>
      <c r="AH71" s="130">
        <v>28</v>
      </c>
      <c r="AI71" s="131">
        <v>28</v>
      </c>
      <c r="AJ71" s="131">
        <v>28</v>
      </c>
      <c r="AK71" s="131">
        <v>28</v>
      </c>
      <c r="AL71" s="131">
        <v>28</v>
      </c>
      <c r="AM71" s="76">
        <f t="shared" si="1"/>
        <v>168</v>
      </c>
      <c r="AN71" s="58">
        <v>2028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32</v>
      </c>
      <c r="AE72" s="125" t="s">
        <v>14</v>
      </c>
      <c r="AF72" s="83"/>
      <c r="AG72" s="127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2028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96</v>
      </c>
      <c r="AE73" s="125" t="s">
        <v>75</v>
      </c>
      <c r="AF73" s="83"/>
      <c r="AG73" s="127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2028</v>
      </c>
    </row>
    <row r="74" spans="1:40" s="7" customFormat="1" ht="101.25" customHeight="1">
      <c r="A74" s="19"/>
      <c r="B74" s="20"/>
      <c r="C74" s="120">
        <v>5</v>
      </c>
      <c r="D74" s="121">
        <v>5</v>
      </c>
      <c r="E74" s="122">
        <v>6</v>
      </c>
      <c r="F74" s="121">
        <v>0</v>
      </c>
      <c r="G74" s="121">
        <v>8</v>
      </c>
      <c r="H74" s="121">
        <v>0</v>
      </c>
      <c r="I74" s="121">
        <v>1</v>
      </c>
      <c r="J74" s="121">
        <v>1</v>
      </c>
      <c r="K74" s="121">
        <v>1</v>
      </c>
      <c r="L74" s="121"/>
      <c r="M74" s="121">
        <v>1</v>
      </c>
      <c r="N74" s="121" t="s">
        <v>105</v>
      </c>
      <c r="O74" s="121">
        <v>2</v>
      </c>
      <c r="P74" s="121">
        <v>5</v>
      </c>
      <c r="Q74" s="121"/>
      <c r="R74" s="121"/>
      <c r="S74" s="121">
        <v>5</v>
      </c>
      <c r="T74" s="118">
        <v>1</v>
      </c>
      <c r="U74" s="118">
        <v>9</v>
      </c>
      <c r="V74" s="118">
        <v>4</v>
      </c>
      <c r="W74" s="124"/>
      <c r="X74" s="124"/>
      <c r="Y74" s="124"/>
      <c r="Z74" s="124"/>
      <c r="AA74" s="124"/>
      <c r="AB74" s="124"/>
      <c r="AC74" s="124"/>
      <c r="AD74" s="82" t="s">
        <v>123</v>
      </c>
      <c r="AE74" s="125" t="s">
        <v>12</v>
      </c>
      <c r="AF74" s="83"/>
      <c r="AG74" s="127">
        <v>52.2</v>
      </c>
      <c r="AH74" s="130">
        <v>0</v>
      </c>
      <c r="AI74" s="131">
        <v>0</v>
      </c>
      <c r="AJ74" s="131">
        <v>0</v>
      </c>
      <c r="AK74" s="131">
        <v>0</v>
      </c>
      <c r="AL74" s="131">
        <v>0</v>
      </c>
      <c r="AM74" s="76">
        <f t="shared" si="1"/>
        <v>52.2</v>
      </c>
      <c r="AN74" s="58">
        <v>2028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33</v>
      </c>
      <c r="AE75" s="125" t="s">
        <v>12</v>
      </c>
      <c r="AF75" s="83"/>
      <c r="AG75" s="127">
        <f aca="true" t="shared" si="3" ref="AG75:AL75">AG76</f>
        <v>12113.91</v>
      </c>
      <c r="AH75" s="127">
        <f t="shared" si="3"/>
        <v>11518.6</v>
      </c>
      <c r="AI75" s="127">
        <f t="shared" si="3"/>
        <v>11718.6</v>
      </c>
      <c r="AJ75" s="128">
        <f t="shared" si="3"/>
        <v>11718.6</v>
      </c>
      <c r="AK75" s="128">
        <f t="shared" si="3"/>
        <v>11718.6</v>
      </c>
      <c r="AL75" s="128">
        <f t="shared" si="3"/>
        <v>11718.6</v>
      </c>
      <c r="AM75" s="76">
        <f t="shared" si="1"/>
        <v>70506.91</v>
      </c>
      <c r="AN75" s="58">
        <v>2028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143" t="s">
        <v>34</v>
      </c>
      <c r="AE76" s="125" t="s">
        <v>12</v>
      </c>
      <c r="AF76" s="83"/>
      <c r="AG76" s="127">
        <f aca="true" t="shared" si="4" ref="AG76:AL76">AG79+AG80+AG81+AG82+AG83+AG84+AG85+AG86+AG87+AG88+AG89+AG90+AG91+AG99+AG103+AG102+AG106</f>
        <v>12113.91</v>
      </c>
      <c r="AH76" s="128">
        <f t="shared" si="4"/>
        <v>11518.6</v>
      </c>
      <c r="AI76" s="128">
        <f t="shared" si="4"/>
        <v>11718.6</v>
      </c>
      <c r="AJ76" s="128">
        <f t="shared" si="4"/>
        <v>11718.6</v>
      </c>
      <c r="AK76" s="128">
        <f t="shared" si="4"/>
        <v>11718.6</v>
      </c>
      <c r="AL76" s="128">
        <f t="shared" si="4"/>
        <v>11718.6</v>
      </c>
      <c r="AM76" s="76">
        <f t="shared" si="1"/>
        <v>70506.91</v>
      </c>
      <c r="AN76" s="58">
        <v>2028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35</v>
      </c>
      <c r="AE77" s="125" t="s">
        <v>13</v>
      </c>
      <c r="AF77" s="83"/>
      <c r="AG77" s="127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2028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24</v>
      </c>
      <c r="AE78" s="125" t="s">
        <v>13</v>
      </c>
      <c r="AF78" s="83"/>
      <c r="AG78" s="127">
        <v>83</v>
      </c>
      <c r="AH78" s="131">
        <v>83</v>
      </c>
      <c r="AI78" s="131">
        <v>83</v>
      </c>
      <c r="AJ78" s="131">
        <v>83</v>
      </c>
      <c r="AK78" s="131">
        <v>83</v>
      </c>
      <c r="AL78" s="131">
        <v>83</v>
      </c>
      <c r="AM78" s="76">
        <f t="shared" si="1"/>
        <v>498</v>
      </c>
      <c r="AN78" s="58">
        <v>2028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60</v>
      </c>
      <c r="AE79" s="125" t="s">
        <v>12</v>
      </c>
      <c r="AF79" s="83"/>
      <c r="AG79" s="127">
        <v>6608.6</v>
      </c>
      <c r="AH79" s="128">
        <v>6129.6</v>
      </c>
      <c r="AI79" s="127">
        <v>6329.6</v>
      </c>
      <c r="AJ79" s="128">
        <v>6329.6</v>
      </c>
      <c r="AK79" s="128">
        <v>6329.6</v>
      </c>
      <c r="AL79" s="128">
        <v>6329.6</v>
      </c>
      <c r="AM79" s="76">
        <f t="shared" si="1"/>
        <v>38056.6</v>
      </c>
      <c r="AN79" s="58">
        <v>2028</v>
      </c>
    </row>
    <row r="80" spans="1:40" s="7" customFormat="1" ht="15" customHeight="1">
      <c r="A80" s="19"/>
      <c r="B80" s="20"/>
      <c r="C80" s="120"/>
      <c r="D80" s="121"/>
      <c r="E80" s="122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18"/>
      <c r="U80" s="118"/>
      <c r="V80" s="118"/>
      <c r="W80" s="124"/>
      <c r="X80" s="124"/>
      <c r="Y80" s="124"/>
      <c r="Z80" s="124"/>
      <c r="AA80" s="124"/>
      <c r="AB80" s="124"/>
      <c r="AC80" s="124"/>
      <c r="AD80" s="82"/>
      <c r="AE80" s="125"/>
      <c r="AF80" s="83"/>
      <c r="AG80" s="127"/>
      <c r="AH80" s="128"/>
      <c r="AI80" s="128"/>
      <c r="AJ80" s="128"/>
      <c r="AK80" s="128"/>
      <c r="AL80" s="128"/>
      <c r="AM80" s="76">
        <f t="shared" si="1"/>
        <v>0</v>
      </c>
      <c r="AN80" s="58">
        <v>2028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79</v>
      </c>
      <c r="AE81" s="125" t="s">
        <v>12</v>
      </c>
      <c r="AF81" s="83"/>
      <c r="AG81" s="127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2028</v>
      </c>
    </row>
    <row r="82" spans="1:40" s="7" customFormat="1" ht="9.75" customHeight="1">
      <c r="A82" s="19"/>
      <c r="B82" s="20"/>
      <c r="C82" s="120"/>
      <c r="D82" s="121"/>
      <c r="E82" s="122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18"/>
      <c r="U82" s="118"/>
      <c r="V82" s="118"/>
      <c r="W82" s="124"/>
      <c r="X82" s="124"/>
      <c r="Y82" s="124"/>
      <c r="Z82" s="124"/>
      <c r="AA82" s="124"/>
      <c r="AB82" s="124"/>
      <c r="AC82" s="124"/>
      <c r="AD82" s="82"/>
      <c r="AE82" s="125"/>
      <c r="AF82" s="83"/>
      <c r="AG82" s="127"/>
      <c r="AH82" s="128"/>
      <c r="AI82" s="128"/>
      <c r="AJ82" s="128"/>
      <c r="AK82" s="128"/>
      <c r="AL82" s="128"/>
      <c r="AM82" s="76">
        <f t="shared" si="1"/>
        <v>0</v>
      </c>
      <c r="AN82" s="58">
        <v>2028</v>
      </c>
    </row>
    <row r="83" spans="1:40" s="7" customFormat="1" ht="83.25" customHeight="1" hidden="1">
      <c r="A83" s="19"/>
      <c r="B83" s="20"/>
      <c r="C83" s="120"/>
      <c r="D83" s="121"/>
      <c r="E83" s="122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18"/>
      <c r="U83" s="118"/>
      <c r="V83" s="118"/>
      <c r="W83" s="124"/>
      <c r="X83" s="124"/>
      <c r="Y83" s="124"/>
      <c r="Z83" s="124"/>
      <c r="AA83" s="124"/>
      <c r="AB83" s="124"/>
      <c r="AC83" s="124"/>
      <c r="AD83" s="82"/>
      <c r="AE83" s="125"/>
      <c r="AF83" s="83"/>
      <c r="AG83" s="127"/>
      <c r="AH83" s="128"/>
      <c r="AI83" s="128"/>
      <c r="AJ83" s="128"/>
      <c r="AK83" s="128"/>
      <c r="AL83" s="128"/>
      <c r="AM83" s="76">
        <f t="shared" si="1"/>
        <v>0</v>
      </c>
      <c r="AN83" s="58">
        <v>2028</v>
      </c>
    </row>
    <row r="84" spans="1:40" s="7" customFormat="1" ht="96" customHeight="1" hidden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/>
      <c r="AE84" s="125" t="s">
        <v>12</v>
      </c>
      <c r="AF84" s="83"/>
      <c r="AG84" s="127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2028</v>
      </c>
    </row>
    <row r="85" spans="1:40" s="7" customFormat="1" ht="74.25" customHeight="1">
      <c r="A85" s="19"/>
      <c r="B85" s="20"/>
      <c r="C85" s="120">
        <v>5</v>
      </c>
      <c r="D85" s="121">
        <v>5</v>
      </c>
      <c r="E85" s="122">
        <v>6</v>
      </c>
      <c r="F85" s="121">
        <v>0</v>
      </c>
      <c r="G85" s="121">
        <v>8</v>
      </c>
      <c r="H85" s="121">
        <v>0</v>
      </c>
      <c r="I85" s="121">
        <v>1</v>
      </c>
      <c r="J85" s="121">
        <v>1</v>
      </c>
      <c r="K85" s="121">
        <v>1</v>
      </c>
      <c r="L85" s="121"/>
      <c r="M85" s="121">
        <v>2</v>
      </c>
      <c r="N85" s="121">
        <v>0</v>
      </c>
      <c r="O85" s="121">
        <v>1</v>
      </c>
      <c r="P85" s="121">
        <v>2</v>
      </c>
      <c r="Q85" s="121"/>
      <c r="R85" s="121"/>
      <c r="S85" s="121">
        <v>0</v>
      </c>
      <c r="T85" s="118">
        <v>0</v>
      </c>
      <c r="U85" s="118">
        <v>5</v>
      </c>
      <c r="V85" s="118">
        <v>0</v>
      </c>
      <c r="W85" s="124"/>
      <c r="X85" s="124"/>
      <c r="Y85" s="124"/>
      <c r="Z85" s="124"/>
      <c r="AA85" s="124"/>
      <c r="AB85" s="124"/>
      <c r="AC85" s="124"/>
      <c r="AD85" s="82" t="s">
        <v>106</v>
      </c>
      <c r="AE85" s="125" t="s">
        <v>12</v>
      </c>
      <c r="AF85" s="83"/>
      <c r="AG85" s="127">
        <v>8.31</v>
      </c>
      <c r="AH85" s="127">
        <v>0</v>
      </c>
      <c r="AI85" s="127">
        <v>0</v>
      </c>
      <c r="AJ85" s="128">
        <v>0</v>
      </c>
      <c r="AK85" s="128">
        <v>0</v>
      </c>
      <c r="AL85" s="128">
        <v>0</v>
      </c>
      <c r="AM85" s="76">
        <f t="shared" si="1"/>
        <v>8.31</v>
      </c>
      <c r="AN85" s="58">
        <v>2028</v>
      </c>
    </row>
    <row r="86" spans="1:40" s="7" customFormat="1" ht="101.25" customHeight="1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 t="s">
        <v>105</v>
      </c>
      <c r="O86" s="121">
        <v>2</v>
      </c>
      <c r="P86" s="121">
        <v>5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125</v>
      </c>
      <c r="AE86" s="125" t="s">
        <v>12</v>
      </c>
      <c r="AF86" s="83"/>
      <c r="AG86" s="127">
        <v>0</v>
      </c>
      <c r="AH86" s="128">
        <v>0</v>
      </c>
      <c r="AI86" s="128">
        <v>0</v>
      </c>
      <c r="AJ86" s="128">
        <v>0</v>
      </c>
      <c r="AK86" s="128">
        <v>0</v>
      </c>
      <c r="AL86" s="128">
        <v>0</v>
      </c>
      <c r="AM86" s="76">
        <f t="shared" si="1"/>
        <v>0</v>
      </c>
      <c r="AN86" s="58">
        <v>2028</v>
      </c>
    </row>
    <row r="87" spans="1:40" s="7" customFormat="1" ht="60" customHeight="1" hidden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/>
      <c r="AE87" s="125"/>
      <c r="AF87" s="83"/>
      <c r="AG87" s="127"/>
      <c r="AH87" s="128"/>
      <c r="AI87" s="128"/>
      <c r="AJ87" s="128"/>
      <c r="AK87" s="128"/>
      <c r="AL87" s="128"/>
      <c r="AM87" s="76">
        <f t="shared" si="1"/>
        <v>0</v>
      </c>
      <c r="AN87" s="58">
        <v>2028</v>
      </c>
    </row>
    <row r="88" spans="1:40" s="7" customFormat="1" ht="50.25" customHeight="1" hidden="1">
      <c r="A88" s="19"/>
      <c r="B88" s="20"/>
      <c r="C88" s="120"/>
      <c r="D88" s="121"/>
      <c r="E88" s="122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18"/>
      <c r="U88" s="118"/>
      <c r="V88" s="118"/>
      <c r="W88" s="124"/>
      <c r="X88" s="124"/>
      <c r="Y88" s="124"/>
      <c r="Z88" s="124"/>
      <c r="AA88" s="124"/>
      <c r="AB88" s="124"/>
      <c r="AC88" s="124"/>
      <c r="AD88" s="82"/>
      <c r="AE88" s="125"/>
      <c r="AF88" s="83"/>
      <c r="AG88" s="127"/>
      <c r="AH88" s="128"/>
      <c r="AI88" s="127"/>
      <c r="AJ88" s="128"/>
      <c r="AK88" s="128"/>
      <c r="AL88" s="128"/>
      <c r="AM88" s="76">
        <f t="shared" si="1"/>
        <v>0</v>
      </c>
      <c r="AN88" s="58">
        <v>2028</v>
      </c>
    </row>
    <row r="89" spans="1:40" s="7" customFormat="1" ht="1.5" customHeight="1" hidden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86</v>
      </c>
      <c r="AE89" s="125" t="s">
        <v>12</v>
      </c>
      <c r="AF89" s="83"/>
      <c r="AG89" s="127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2028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94</v>
      </c>
      <c r="AE90" s="125" t="s">
        <v>12</v>
      </c>
      <c r="AF90" s="83"/>
      <c r="AG90" s="127">
        <v>5335</v>
      </c>
      <c r="AH90" s="128">
        <v>5335</v>
      </c>
      <c r="AI90" s="128">
        <v>5335</v>
      </c>
      <c r="AJ90" s="128">
        <v>5335</v>
      </c>
      <c r="AK90" s="128">
        <v>5335</v>
      </c>
      <c r="AL90" s="128">
        <v>5335</v>
      </c>
      <c r="AM90" s="76">
        <f aca="true" t="shared" si="5" ref="AM90:AM154">AL90+AK90+AJ90+AI90+AH90+AG90</f>
        <v>32010</v>
      </c>
      <c r="AN90" s="58">
        <v>2028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78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95</v>
      </c>
      <c r="AE91" s="125" t="s">
        <v>12</v>
      </c>
      <c r="AF91" s="83"/>
      <c r="AG91" s="127">
        <v>57</v>
      </c>
      <c r="AH91" s="128">
        <v>54</v>
      </c>
      <c r="AI91" s="128">
        <v>54</v>
      </c>
      <c r="AJ91" s="128">
        <v>54</v>
      </c>
      <c r="AK91" s="128">
        <v>54</v>
      </c>
      <c r="AL91" s="128">
        <v>54</v>
      </c>
      <c r="AM91" s="76">
        <f t="shared" si="5"/>
        <v>327</v>
      </c>
      <c r="AN91" s="58">
        <v>2028</v>
      </c>
    </row>
    <row r="92" spans="1:40" s="7" customFormat="1" ht="11.2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/>
      <c r="AE92" s="125"/>
      <c r="AF92" s="83"/>
      <c r="AG92" s="127"/>
      <c r="AH92" s="131"/>
      <c r="AI92" s="131"/>
      <c r="AJ92" s="131"/>
      <c r="AK92" s="131"/>
      <c r="AL92" s="131"/>
      <c r="AM92" s="76">
        <f t="shared" si="5"/>
        <v>0</v>
      </c>
      <c r="AN92" s="58">
        <v>2028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143" t="s">
        <v>36</v>
      </c>
      <c r="AE93" s="125" t="s">
        <v>12</v>
      </c>
      <c r="AF93" s="83"/>
      <c r="AG93" s="127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5"/>
        <v>0</v>
      </c>
      <c r="AN93" s="58">
        <v>2028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37</v>
      </c>
      <c r="AE94" s="125" t="s">
        <v>14</v>
      </c>
      <c r="AF94" s="83"/>
      <c r="AG94" s="127">
        <v>20</v>
      </c>
      <c r="AH94" s="131">
        <v>20</v>
      </c>
      <c r="AI94" s="131">
        <v>20</v>
      </c>
      <c r="AJ94" s="131">
        <v>20</v>
      </c>
      <c r="AK94" s="131">
        <v>20</v>
      </c>
      <c r="AL94" s="131">
        <v>20</v>
      </c>
      <c r="AM94" s="76">
        <f t="shared" si="5"/>
        <v>120</v>
      </c>
      <c r="AN94" s="58">
        <v>2028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38</v>
      </c>
      <c r="AE95" s="125" t="s">
        <v>14</v>
      </c>
      <c r="AF95" s="83"/>
      <c r="AG95" s="127">
        <v>37</v>
      </c>
      <c r="AH95" s="131">
        <v>38</v>
      </c>
      <c r="AI95" s="131">
        <v>39</v>
      </c>
      <c r="AJ95" s="131">
        <v>41</v>
      </c>
      <c r="AK95" s="131">
        <v>46</v>
      </c>
      <c r="AL95" s="131">
        <v>46</v>
      </c>
      <c r="AM95" s="76">
        <f t="shared" si="5"/>
        <v>247</v>
      </c>
      <c r="AN95" s="58">
        <v>2028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55</v>
      </c>
      <c r="AE96" s="125" t="s">
        <v>14</v>
      </c>
      <c r="AF96" s="83"/>
      <c r="AG96" s="127">
        <v>46</v>
      </c>
      <c r="AH96" s="131">
        <v>46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5"/>
        <v>276</v>
      </c>
      <c r="AN96" s="58">
        <v>2028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2" t="s">
        <v>120</v>
      </c>
      <c r="AE97" s="125" t="s">
        <v>12</v>
      </c>
      <c r="AF97" s="83"/>
      <c r="AG97" s="127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5"/>
        <v>0</v>
      </c>
      <c r="AN97" s="58">
        <v>2028</v>
      </c>
    </row>
    <row r="98" spans="1:40" s="7" customFormat="1" ht="13.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/>
      <c r="AE98" s="125"/>
      <c r="AF98" s="83"/>
      <c r="AG98" s="127"/>
      <c r="AH98" s="131"/>
      <c r="AI98" s="131"/>
      <c r="AJ98" s="131"/>
      <c r="AK98" s="131"/>
      <c r="AL98" s="131"/>
      <c r="AM98" s="76">
        <f t="shared" si="5"/>
        <v>0</v>
      </c>
      <c r="AN98" s="58">
        <v>2028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121</v>
      </c>
      <c r="AE99" s="125" t="s">
        <v>12</v>
      </c>
      <c r="AF99" s="83"/>
      <c r="AG99" s="127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5"/>
        <v>0</v>
      </c>
      <c r="AN99" s="58">
        <v>2028</v>
      </c>
    </row>
    <row r="100" spans="1:40" s="7" customFormat="1" ht="12.75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/>
      <c r="AE100" s="125"/>
      <c r="AF100" s="83"/>
      <c r="AG100" s="127"/>
      <c r="AH100" s="131"/>
      <c r="AI100" s="131"/>
      <c r="AJ100" s="131"/>
      <c r="AK100" s="131"/>
      <c r="AL100" s="131"/>
      <c r="AM100" s="76">
        <f t="shared" si="5"/>
        <v>0</v>
      </c>
      <c r="AN100" s="58">
        <v>2028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61</v>
      </c>
      <c r="AE101" s="125" t="s">
        <v>12</v>
      </c>
      <c r="AF101" s="83"/>
      <c r="AG101" s="127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5"/>
        <v>0</v>
      </c>
      <c r="AN101" s="58">
        <v>2028</v>
      </c>
    </row>
    <row r="102" spans="1:40" s="7" customFormat="1" ht="63.75" customHeight="1">
      <c r="A102" s="19"/>
      <c r="B102" s="20"/>
      <c r="C102" s="120">
        <v>5</v>
      </c>
      <c r="D102" s="121">
        <v>5</v>
      </c>
      <c r="E102" s="122">
        <v>6</v>
      </c>
      <c r="F102" s="121">
        <v>0</v>
      </c>
      <c r="G102" s="121">
        <v>8</v>
      </c>
      <c r="H102" s="121">
        <v>0</v>
      </c>
      <c r="I102" s="121">
        <v>1</v>
      </c>
      <c r="J102" s="121">
        <v>1</v>
      </c>
      <c r="K102" s="121">
        <v>1</v>
      </c>
      <c r="L102" s="121"/>
      <c r="M102" s="121">
        <v>2</v>
      </c>
      <c r="N102" s="121">
        <v>0</v>
      </c>
      <c r="O102" s="121">
        <v>1</v>
      </c>
      <c r="P102" s="121" t="s">
        <v>103</v>
      </c>
      <c r="Q102" s="121"/>
      <c r="R102" s="121"/>
      <c r="S102" s="121">
        <v>5</v>
      </c>
      <c r="T102" s="118">
        <v>1</v>
      </c>
      <c r="U102" s="118">
        <v>9</v>
      </c>
      <c r="V102" s="118">
        <v>2</v>
      </c>
      <c r="W102" s="123"/>
      <c r="X102" s="124"/>
      <c r="Y102" s="124"/>
      <c r="Z102" s="124"/>
      <c r="AA102" s="124"/>
      <c r="AB102" s="124"/>
      <c r="AC102" s="124"/>
      <c r="AD102" s="82" t="s">
        <v>126</v>
      </c>
      <c r="AE102" s="125" t="s">
        <v>12</v>
      </c>
      <c r="AF102" s="83"/>
      <c r="AG102" s="127">
        <v>105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5"/>
        <v>105</v>
      </c>
      <c r="AN102" s="58">
        <v>2028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143" t="s">
        <v>39</v>
      </c>
      <c r="AE103" s="125" t="s">
        <v>75</v>
      </c>
      <c r="AF103" s="83"/>
      <c r="AG103" s="127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5"/>
        <v>0</v>
      </c>
      <c r="AN103" s="58">
        <v>2028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40</v>
      </c>
      <c r="AE104" s="125" t="s">
        <v>14</v>
      </c>
      <c r="AF104" s="83"/>
      <c r="AG104" s="127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5"/>
        <v>288</v>
      </c>
      <c r="AN104" s="58">
        <v>2028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73</v>
      </c>
      <c r="AE105" s="125" t="s">
        <v>12</v>
      </c>
      <c r="AF105" s="83"/>
      <c r="AG105" s="127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5"/>
        <v>0</v>
      </c>
      <c r="AN105" s="58">
        <v>2028</v>
      </c>
    </row>
    <row r="106" spans="1:40" s="7" customFormat="1" ht="101.25" customHeight="1">
      <c r="A106" s="19"/>
      <c r="B106" s="20"/>
      <c r="C106" s="120">
        <v>5</v>
      </c>
      <c r="D106" s="121">
        <v>5</v>
      </c>
      <c r="E106" s="122">
        <v>6</v>
      </c>
      <c r="F106" s="121">
        <v>0</v>
      </c>
      <c r="G106" s="121">
        <v>8</v>
      </c>
      <c r="H106" s="121">
        <v>0</v>
      </c>
      <c r="I106" s="121">
        <v>1</v>
      </c>
      <c r="J106" s="121">
        <v>1</v>
      </c>
      <c r="K106" s="121">
        <v>1</v>
      </c>
      <c r="L106" s="121"/>
      <c r="M106" s="121">
        <v>2</v>
      </c>
      <c r="N106" s="121" t="s">
        <v>105</v>
      </c>
      <c r="O106" s="121">
        <v>2</v>
      </c>
      <c r="P106" s="121">
        <v>5</v>
      </c>
      <c r="Q106" s="121"/>
      <c r="R106" s="121"/>
      <c r="S106" s="121">
        <v>5</v>
      </c>
      <c r="T106" s="118">
        <v>1</v>
      </c>
      <c r="U106" s="118">
        <v>9</v>
      </c>
      <c r="V106" s="118">
        <v>4</v>
      </c>
      <c r="W106" s="123"/>
      <c r="X106" s="124"/>
      <c r="Y106" s="124"/>
      <c r="Z106" s="124"/>
      <c r="AA106" s="124"/>
      <c r="AB106" s="124"/>
      <c r="AC106" s="124"/>
      <c r="AD106" s="82" t="s">
        <v>127</v>
      </c>
      <c r="AE106" s="125" t="s">
        <v>12</v>
      </c>
      <c r="AF106" s="83"/>
      <c r="AG106" s="127">
        <v>0</v>
      </c>
      <c r="AH106" s="131">
        <v>0</v>
      </c>
      <c r="AI106" s="131">
        <v>0</v>
      </c>
      <c r="AJ106" s="131">
        <v>0</v>
      </c>
      <c r="AK106" s="131">
        <v>0</v>
      </c>
      <c r="AL106" s="131">
        <v>0</v>
      </c>
      <c r="AM106" s="76">
        <f t="shared" si="5"/>
        <v>0</v>
      </c>
      <c r="AN106" s="58">
        <v>2028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41</v>
      </c>
      <c r="AE107" s="125" t="s">
        <v>12</v>
      </c>
      <c r="AF107" s="83"/>
      <c r="AG107" s="127">
        <f aca="true" t="shared" si="6" ref="AG107:AL107">AG108+AG116</f>
        <v>3349.2</v>
      </c>
      <c r="AH107" s="128">
        <f t="shared" si="6"/>
        <v>378.3</v>
      </c>
      <c r="AI107" s="128">
        <f t="shared" si="6"/>
        <v>298.3</v>
      </c>
      <c r="AJ107" s="128">
        <f t="shared" si="6"/>
        <v>298.3</v>
      </c>
      <c r="AK107" s="128">
        <f t="shared" si="6"/>
        <v>298.3</v>
      </c>
      <c r="AL107" s="128">
        <f t="shared" si="6"/>
        <v>298.3</v>
      </c>
      <c r="AM107" s="76">
        <f t="shared" si="5"/>
        <v>4920.7</v>
      </c>
      <c r="AN107" s="58">
        <v>2028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143" t="s">
        <v>42</v>
      </c>
      <c r="AE108" s="125" t="s">
        <v>12</v>
      </c>
      <c r="AF108" s="83"/>
      <c r="AG108" s="127">
        <f aca="true" t="shared" si="7" ref="AG108:AL108">AG110+AG112</f>
        <v>445.6</v>
      </c>
      <c r="AH108" s="128">
        <f t="shared" si="7"/>
        <v>378.3</v>
      </c>
      <c r="AI108" s="128">
        <f>AI110+AI112+AI116</f>
        <v>298.3</v>
      </c>
      <c r="AJ108" s="128">
        <f t="shared" si="7"/>
        <v>298.3</v>
      </c>
      <c r="AK108" s="128">
        <f t="shared" si="7"/>
        <v>298.3</v>
      </c>
      <c r="AL108" s="128">
        <f t="shared" si="7"/>
        <v>298.3</v>
      </c>
      <c r="AM108" s="76">
        <f t="shared" si="5"/>
        <v>2017.1</v>
      </c>
      <c r="AN108" s="58">
        <v>2028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87</v>
      </c>
      <c r="AE109" s="11" t="s">
        <v>13</v>
      </c>
      <c r="AF109" s="4"/>
      <c r="AG109" s="77">
        <v>525</v>
      </c>
      <c r="AH109" s="12">
        <v>525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5"/>
        <v>3150</v>
      </c>
      <c r="AN109" s="58">
        <v>2028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62</v>
      </c>
      <c r="AE110" s="11" t="s">
        <v>12</v>
      </c>
      <c r="AF110" s="4"/>
      <c r="AG110" s="77">
        <v>445.6</v>
      </c>
      <c r="AH110" s="9">
        <v>378.3</v>
      </c>
      <c r="AI110" s="9">
        <v>298.3</v>
      </c>
      <c r="AJ110" s="9">
        <v>298.3</v>
      </c>
      <c r="AK110" s="9">
        <v>298.3</v>
      </c>
      <c r="AL110" s="9">
        <v>298.3</v>
      </c>
      <c r="AM110" s="76">
        <f t="shared" si="5"/>
        <v>2017.1</v>
      </c>
      <c r="AN110" s="58">
        <v>2028</v>
      </c>
    </row>
    <row r="111" spans="1:40" s="7" customFormat="1" ht="10.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/>
      <c r="AE111" s="11"/>
      <c r="AF111" s="4"/>
      <c r="AG111" s="77"/>
      <c r="AH111" s="9"/>
      <c r="AI111" s="9"/>
      <c r="AJ111" s="9"/>
      <c r="AK111" s="9"/>
      <c r="AL111" s="9"/>
      <c r="AM111" s="76"/>
      <c r="AN111" s="58"/>
    </row>
    <row r="112" spans="1:40" s="7" customFormat="1" ht="57" customHeight="1">
      <c r="A112" s="19"/>
      <c r="B112" s="20"/>
      <c r="C112" s="110">
        <v>5</v>
      </c>
      <c r="D112" s="108">
        <v>5</v>
      </c>
      <c r="E112" s="111">
        <v>6</v>
      </c>
      <c r="F112" s="108">
        <v>0</v>
      </c>
      <c r="G112" s="108">
        <v>8</v>
      </c>
      <c r="H112" s="108">
        <v>0</v>
      </c>
      <c r="I112" s="108">
        <v>1</v>
      </c>
      <c r="J112" s="108">
        <v>1</v>
      </c>
      <c r="K112" s="108">
        <v>1</v>
      </c>
      <c r="L112" s="108"/>
      <c r="M112" s="108">
        <v>3</v>
      </c>
      <c r="N112" s="108">
        <v>0</v>
      </c>
      <c r="O112" s="108">
        <v>1</v>
      </c>
      <c r="P112" s="108">
        <v>2</v>
      </c>
      <c r="Q112" s="108"/>
      <c r="R112" s="108"/>
      <c r="S112" s="108">
        <v>0</v>
      </c>
      <c r="T112" s="109">
        <v>9</v>
      </c>
      <c r="U112" s="109">
        <v>2</v>
      </c>
      <c r="V112" s="109">
        <v>0</v>
      </c>
      <c r="W112" s="72"/>
      <c r="X112" s="16"/>
      <c r="Y112" s="16"/>
      <c r="Z112" s="16"/>
      <c r="AA112" s="16"/>
      <c r="AB112" s="16"/>
      <c r="AC112" s="16"/>
      <c r="AD112" s="10" t="s">
        <v>128</v>
      </c>
      <c r="AE112" s="11" t="s">
        <v>12</v>
      </c>
      <c r="AF112" s="4"/>
      <c r="AG112" s="77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5"/>
        <v>0</v>
      </c>
      <c r="AN112" s="58">
        <v>2028</v>
      </c>
    </row>
    <row r="113" spans="1:40" s="7" customFormat="1" ht="12.7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/>
      <c r="AE113" s="11"/>
      <c r="AF113" s="4"/>
      <c r="AG113" s="77"/>
      <c r="AH113" s="12"/>
      <c r="AI113" s="21"/>
      <c r="AJ113" s="21"/>
      <c r="AK113" s="21"/>
      <c r="AL113" s="21"/>
      <c r="AM113" s="76">
        <f t="shared" si="5"/>
        <v>0</v>
      </c>
      <c r="AN113" s="58">
        <v>2028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143" t="s">
        <v>43</v>
      </c>
      <c r="AE114" s="125" t="s">
        <v>12</v>
      </c>
      <c r="AF114" s="83"/>
      <c r="AG114" s="127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5"/>
        <v>0</v>
      </c>
      <c r="AN114" s="58">
        <v>2028</v>
      </c>
    </row>
    <row r="115" spans="1:40" s="7" customFormat="1" ht="12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/>
      <c r="AE115" s="11"/>
      <c r="AF115" s="4"/>
      <c r="AG115" s="77"/>
      <c r="AH115" s="12"/>
      <c r="AI115" s="21"/>
      <c r="AJ115" s="21"/>
      <c r="AK115" s="21"/>
      <c r="AL115" s="21"/>
      <c r="AM115" s="76">
        <f t="shared" si="5"/>
        <v>0</v>
      </c>
      <c r="AN115" s="58">
        <v>2028</v>
      </c>
    </row>
    <row r="116" spans="1:40" s="7" customFormat="1" ht="77.25" customHeight="1">
      <c r="A116" s="19"/>
      <c r="B116" s="20"/>
      <c r="C116" s="110">
        <v>5</v>
      </c>
      <c r="D116" s="108">
        <v>5</v>
      </c>
      <c r="E116" s="111">
        <v>6</v>
      </c>
      <c r="F116" s="108">
        <v>0</v>
      </c>
      <c r="G116" s="108">
        <v>8</v>
      </c>
      <c r="H116" s="108">
        <v>0</v>
      </c>
      <c r="I116" s="108">
        <v>1</v>
      </c>
      <c r="J116" s="108">
        <v>1</v>
      </c>
      <c r="K116" s="108">
        <v>1</v>
      </c>
      <c r="L116" s="108"/>
      <c r="M116" s="108">
        <v>3</v>
      </c>
      <c r="N116" s="108" t="s">
        <v>105</v>
      </c>
      <c r="O116" s="108">
        <v>1</v>
      </c>
      <c r="P116" s="108">
        <v>5</v>
      </c>
      <c r="Q116" s="108"/>
      <c r="R116" s="108"/>
      <c r="S116" s="108">
        <v>5</v>
      </c>
      <c r="T116" s="109">
        <v>9</v>
      </c>
      <c r="U116" s="109">
        <v>7</v>
      </c>
      <c r="V116" s="109">
        <v>0</v>
      </c>
      <c r="W116" s="72"/>
      <c r="X116" s="16"/>
      <c r="Y116" s="16"/>
      <c r="Z116" s="16"/>
      <c r="AA116" s="16"/>
      <c r="AB116" s="16"/>
      <c r="AC116" s="16"/>
      <c r="AD116" s="10" t="s">
        <v>130</v>
      </c>
      <c r="AE116" s="11" t="s">
        <v>12</v>
      </c>
      <c r="AF116" s="4"/>
      <c r="AG116" s="77">
        <v>2903.6</v>
      </c>
      <c r="AH116" s="71" t="s">
        <v>77</v>
      </c>
      <c r="AI116" s="21"/>
      <c r="AJ116" s="21">
        <v>0</v>
      </c>
      <c r="AK116" s="21">
        <v>0</v>
      </c>
      <c r="AL116" s="21">
        <v>0</v>
      </c>
      <c r="AM116" s="76">
        <f t="shared" si="5"/>
        <v>2903.6</v>
      </c>
      <c r="AN116" s="58">
        <v>2028</v>
      </c>
    </row>
    <row r="117" spans="1:40" s="7" customFormat="1" ht="42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129</v>
      </c>
      <c r="AE117" s="11" t="s">
        <v>13</v>
      </c>
      <c r="AF117" s="4"/>
      <c r="AG117" s="77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5"/>
        <v>0</v>
      </c>
      <c r="AN117" s="58">
        <v>2028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64</v>
      </c>
      <c r="AE118" s="11" t="s">
        <v>12</v>
      </c>
      <c r="AF118" s="4"/>
      <c r="AG118" s="77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5"/>
        <v>0</v>
      </c>
      <c r="AN118" s="58">
        <v>2028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63</v>
      </c>
      <c r="AE119" s="11" t="s">
        <v>12</v>
      </c>
      <c r="AF119" s="4"/>
      <c r="AG119" s="77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5"/>
        <v>0</v>
      </c>
      <c r="AN119" s="58">
        <v>2028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2" t="s">
        <v>44</v>
      </c>
      <c r="AE120" s="11" t="s">
        <v>13</v>
      </c>
      <c r="AF120" s="4"/>
      <c r="AG120" s="77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5"/>
        <v>0</v>
      </c>
      <c r="AN120" s="58">
        <v>2028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143" t="s">
        <v>45</v>
      </c>
      <c r="AE121" s="125" t="s">
        <v>71</v>
      </c>
      <c r="AF121" s="83"/>
      <c r="AG121" s="127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5"/>
        <v>0</v>
      </c>
      <c r="AN121" s="58">
        <v>2028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69</v>
      </c>
      <c r="AE122" s="11" t="s">
        <v>14</v>
      </c>
      <c r="AF122" s="4"/>
      <c r="AG122" s="77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5"/>
        <v>396</v>
      </c>
      <c r="AN122" s="58">
        <v>2028</v>
      </c>
    </row>
    <row r="123" spans="39:40" ht="3.75" customHeight="1">
      <c r="AM123" s="76">
        <f t="shared" si="5"/>
        <v>0</v>
      </c>
      <c r="AN123" s="58">
        <v>2028</v>
      </c>
    </row>
    <row r="124" spans="1:40" s="7" customFormat="1" ht="39.75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" t="s">
        <v>131</v>
      </c>
      <c r="AE124" s="11" t="s">
        <v>12</v>
      </c>
      <c r="AF124" s="4"/>
      <c r="AG124" s="77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5"/>
        <v>0</v>
      </c>
      <c r="AN124" s="58">
        <v>2028</v>
      </c>
    </row>
    <row r="125" spans="1:40" s="7" customFormat="1" ht="9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/>
      <c r="AE125" s="11"/>
      <c r="AF125" s="4"/>
      <c r="AG125" s="77"/>
      <c r="AH125" s="12"/>
      <c r="AI125" s="21"/>
      <c r="AJ125" s="21"/>
      <c r="AK125" s="21"/>
      <c r="AL125" s="21"/>
      <c r="AM125" s="76"/>
      <c r="AN125" s="58"/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46</v>
      </c>
      <c r="AE126" s="125" t="s">
        <v>12</v>
      </c>
      <c r="AF126" s="83"/>
      <c r="AG126" s="127">
        <f aca="true" t="shared" si="8" ref="AG126:AL126">AG127</f>
        <v>4548.549999999999</v>
      </c>
      <c r="AH126" s="127">
        <f t="shared" si="8"/>
        <v>4222.799999999999</v>
      </c>
      <c r="AI126" s="127">
        <f t="shared" si="8"/>
        <v>4622.799999999999</v>
      </c>
      <c r="AJ126" s="127">
        <f t="shared" si="8"/>
        <v>4622.799999999999</v>
      </c>
      <c r="AK126" s="127">
        <f t="shared" si="8"/>
        <v>4622.799999999999</v>
      </c>
      <c r="AL126" s="127">
        <f t="shared" si="8"/>
        <v>4622.799999999999</v>
      </c>
      <c r="AM126" s="76">
        <f t="shared" si="5"/>
        <v>27262.549999999996</v>
      </c>
      <c r="AN126" s="58">
        <v>2028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143" t="s">
        <v>47</v>
      </c>
      <c r="AE127" s="125" t="s">
        <v>12</v>
      </c>
      <c r="AF127" s="83"/>
      <c r="AG127" s="127">
        <f>AG129+AG131+AG132+AG133+AG141</f>
        <v>4548.549999999999</v>
      </c>
      <c r="AH127" s="127">
        <f>AH129+AH131+AH132+AH133+AH134</f>
        <v>4222.799999999999</v>
      </c>
      <c r="AI127" s="127">
        <f>AI129+AI131+AI132+AI133</f>
        <v>4622.799999999999</v>
      </c>
      <c r="AJ127" s="127">
        <f>AJ129+AJ131+AJ132+AJ133</f>
        <v>4622.799999999999</v>
      </c>
      <c r="AK127" s="127">
        <f>AK129+AK131+AK132+AK133</f>
        <v>4622.799999999999</v>
      </c>
      <c r="AL127" s="127">
        <f>AL129+AL131+AL132+AL133</f>
        <v>4622.799999999999</v>
      </c>
      <c r="AM127" s="76">
        <f t="shared" si="5"/>
        <v>27262.549999999996</v>
      </c>
      <c r="AN127" s="58">
        <v>2028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48</v>
      </c>
      <c r="AE128" s="11" t="s">
        <v>14</v>
      </c>
      <c r="AF128" s="4"/>
      <c r="AG128" s="77">
        <v>11.2</v>
      </c>
      <c r="AH128" s="12">
        <v>11.2</v>
      </c>
      <c r="AI128" s="21">
        <v>11.2</v>
      </c>
      <c r="AJ128" s="21">
        <v>11.2</v>
      </c>
      <c r="AK128" s="21">
        <v>11.2</v>
      </c>
      <c r="AL128" s="21">
        <v>11.2</v>
      </c>
      <c r="AM128" s="76">
        <f t="shared" si="5"/>
        <v>67.2</v>
      </c>
      <c r="AN128" s="58">
        <v>2028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65</v>
      </c>
      <c r="AE129" s="11" t="s">
        <v>12</v>
      </c>
      <c r="AF129" s="4"/>
      <c r="AG129" s="77">
        <v>2752.7</v>
      </c>
      <c r="AH129" s="77">
        <v>2587.7</v>
      </c>
      <c r="AI129" s="9">
        <v>2987.7</v>
      </c>
      <c r="AJ129" s="9">
        <v>2987.7</v>
      </c>
      <c r="AK129" s="9">
        <v>2987.7</v>
      </c>
      <c r="AL129" s="9">
        <v>2987.7</v>
      </c>
      <c r="AM129" s="76">
        <f t="shared" si="5"/>
        <v>17291.2</v>
      </c>
      <c r="AN129" s="58">
        <v>2028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80</v>
      </c>
      <c r="AE130" s="11" t="s">
        <v>12</v>
      </c>
      <c r="AF130" s="4"/>
      <c r="AG130" s="77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5"/>
        <v>0</v>
      </c>
      <c r="AN130" s="58">
        <v>2028</v>
      </c>
    </row>
    <row r="131" spans="1:40" s="98" customFormat="1" ht="51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132</v>
      </c>
      <c r="AE131" s="125" t="s">
        <v>12</v>
      </c>
      <c r="AF131" s="83"/>
      <c r="AG131" s="127">
        <v>1618.1</v>
      </c>
      <c r="AH131" s="127">
        <v>1618.1</v>
      </c>
      <c r="AI131" s="128">
        <v>1618.1</v>
      </c>
      <c r="AJ131" s="128">
        <v>1618.1</v>
      </c>
      <c r="AK131" s="128">
        <v>1618.1</v>
      </c>
      <c r="AL131" s="128">
        <v>1618.1</v>
      </c>
      <c r="AM131" s="76">
        <f t="shared" si="5"/>
        <v>9708.6</v>
      </c>
      <c r="AN131" s="58">
        <v>2028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78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133</v>
      </c>
      <c r="AE132" s="125" t="s">
        <v>12</v>
      </c>
      <c r="AF132" s="83"/>
      <c r="AG132" s="127">
        <v>17</v>
      </c>
      <c r="AH132" s="127">
        <v>17</v>
      </c>
      <c r="AI132" s="128">
        <v>17</v>
      </c>
      <c r="AJ132" s="128">
        <v>17</v>
      </c>
      <c r="AK132" s="128">
        <v>17</v>
      </c>
      <c r="AL132" s="128">
        <v>17</v>
      </c>
      <c r="AM132" s="76">
        <f t="shared" si="5"/>
        <v>102</v>
      </c>
      <c r="AN132" s="58">
        <v>2028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100</v>
      </c>
      <c r="AE133" s="125" t="s">
        <v>75</v>
      </c>
      <c r="AF133" s="83"/>
      <c r="AG133" s="127">
        <v>160.75</v>
      </c>
      <c r="AH133" s="126">
        <v>0</v>
      </c>
      <c r="AI133" s="131">
        <v>0</v>
      </c>
      <c r="AJ133" s="131">
        <v>0</v>
      </c>
      <c r="AK133" s="131">
        <v>0</v>
      </c>
      <c r="AL133" s="131">
        <v>0</v>
      </c>
      <c r="AM133" s="76">
        <f>AL133+AK133+AJ133+AI133+AH133+AG133</f>
        <v>160.75</v>
      </c>
      <c r="AN133" s="58">
        <v>2028</v>
      </c>
    </row>
    <row r="134" spans="1:40" s="7" customFormat="1" ht="12" customHeight="1">
      <c r="A134" s="19"/>
      <c r="B134" s="20"/>
      <c r="C134" s="120"/>
      <c r="D134" s="121"/>
      <c r="E134" s="122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18"/>
      <c r="U134" s="118"/>
      <c r="V134" s="118"/>
      <c r="W134" s="123"/>
      <c r="X134" s="124"/>
      <c r="Y134" s="124"/>
      <c r="Z134" s="124"/>
      <c r="AA134" s="124"/>
      <c r="AB134" s="124"/>
      <c r="AC134" s="124"/>
      <c r="AD134" s="82"/>
      <c r="AE134" s="125"/>
      <c r="AF134" s="83"/>
      <c r="AG134" s="127"/>
      <c r="AH134" s="126"/>
      <c r="AI134" s="131"/>
      <c r="AJ134" s="131"/>
      <c r="AK134" s="131"/>
      <c r="AL134" s="131"/>
      <c r="AM134" s="76"/>
      <c r="AN134" s="58"/>
    </row>
    <row r="135" spans="1:40" s="7" customFormat="1" ht="6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129"/>
      <c r="AE135" s="125"/>
      <c r="AF135" s="83"/>
      <c r="AG135" s="127"/>
      <c r="AH135" s="130"/>
      <c r="AI135" s="131"/>
      <c r="AJ135" s="131"/>
      <c r="AK135" s="131"/>
      <c r="AL135" s="131"/>
      <c r="AM135" s="76"/>
      <c r="AN135" s="58"/>
    </row>
    <row r="136" spans="1:40" s="7" customFormat="1" ht="53.2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143" t="s">
        <v>49</v>
      </c>
      <c r="AE136" s="125" t="s">
        <v>12</v>
      </c>
      <c r="AF136" s="83"/>
      <c r="AG136" s="127">
        <v>0</v>
      </c>
      <c r="AH136" s="130">
        <v>0</v>
      </c>
      <c r="AI136" s="131">
        <v>0</v>
      </c>
      <c r="AJ136" s="131">
        <v>0</v>
      </c>
      <c r="AK136" s="131">
        <v>0</v>
      </c>
      <c r="AL136" s="131">
        <v>0</v>
      </c>
      <c r="AM136" s="76">
        <f t="shared" si="5"/>
        <v>0</v>
      </c>
      <c r="AN136" s="58">
        <v>2028</v>
      </c>
    </row>
    <row r="137" spans="1:40" s="7" customFormat="1" ht="52.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129" t="s">
        <v>50</v>
      </c>
      <c r="AE137" s="125" t="s">
        <v>13</v>
      </c>
      <c r="AF137" s="83"/>
      <c r="AG137" s="127">
        <v>2</v>
      </c>
      <c r="AH137" s="130">
        <v>2</v>
      </c>
      <c r="AI137" s="131">
        <v>2</v>
      </c>
      <c r="AJ137" s="131">
        <v>2</v>
      </c>
      <c r="AK137" s="131">
        <v>2</v>
      </c>
      <c r="AL137" s="131">
        <v>2</v>
      </c>
      <c r="AM137" s="76">
        <f t="shared" si="5"/>
        <v>12</v>
      </c>
      <c r="AN137" s="58">
        <v>2028</v>
      </c>
    </row>
    <row r="138" spans="1:40" s="7" customFormat="1" ht="32.25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129" t="s">
        <v>70</v>
      </c>
      <c r="AE138" s="125" t="s">
        <v>12</v>
      </c>
      <c r="AF138" s="83"/>
      <c r="AG138" s="127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5"/>
        <v>0</v>
      </c>
      <c r="AN138" s="58">
        <v>2028</v>
      </c>
    </row>
    <row r="139" spans="1:40" s="7" customFormat="1" ht="48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82" t="s">
        <v>66</v>
      </c>
      <c r="AE139" s="125" t="s">
        <v>12</v>
      </c>
      <c r="AF139" s="83"/>
      <c r="AG139" s="127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5"/>
        <v>0</v>
      </c>
      <c r="AN139" s="58">
        <v>2028</v>
      </c>
    </row>
    <row r="140" spans="1:40" s="7" customFormat="1" ht="7.5" customHeight="1">
      <c r="A140" s="19"/>
      <c r="B140" s="20"/>
      <c r="C140" s="120"/>
      <c r="D140" s="121"/>
      <c r="E140" s="122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18"/>
      <c r="U140" s="118"/>
      <c r="V140" s="118"/>
      <c r="W140" s="123"/>
      <c r="X140" s="124"/>
      <c r="Y140" s="124"/>
      <c r="Z140" s="124"/>
      <c r="AA140" s="124"/>
      <c r="AB140" s="124"/>
      <c r="AC140" s="124"/>
      <c r="AD140" s="129"/>
      <c r="AE140" s="125"/>
      <c r="AF140" s="83"/>
      <c r="AG140" s="127"/>
      <c r="AH140" s="130"/>
      <c r="AI140" s="131"/>
      <c r="AJ140" s="131"/>
      <c r="AK140" s="131"/>
      <c r="AL140" s="131"/>
      <c r="AM140" s="76"/>
      <c r="AN140" s="58"/>
    </row>
    <row r="141" spans="1:40" s="7" customFormat="1" ht="54.75" customHeight="1">
      <c r="A141" s="19"/>
      <c r="B141" s="20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3"/>
      <c r="X141" s="124"/>
      <c r="Y141" s="124"/>
      <c r="Z141" s="124"/>
      <c r="AA141" s="124"/>
      <c r="AB141" s="124"/>
      <c r="AC141" s="124"/>
      <c r="AD141" s="82" t="s">
        <v>88</v>
      </c>
      <c r="AE141" s="125" t="s">
        <v>12</v>
      </c>
      <c r="AF141" s="83"/>
      <c r="AG141" s="127">
        <v>0</v>
      </c>
      <c r="AH141" s="130">
        <v>0</v>
      </c>
      <c r="AI141" s="131">
        <v>0</v>
      </c>
      <c r="AJ141" s="131">
        <v>0</v>
      </c>
      <c r="AK141" s="131">
        <v>0</v>
      </c>
      <c r="AL141" s="131">
        <v>0</v>
      </c>
      <c r="AM141" s="76">
        <f t="shared" si="5"/>
        <v>0</v>
      </c>
      <c r="AN141" s="58">
        <v>2028</v>
      </c>
    </row>
    <row r="142" spans="1:40" s="7" customFormat="1" ht="47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129" t="s">
        <v>51</v>
      </c>
      <c r="AE142" s="125" t="s">
        <v>13</v>
      </c>
      <c r="AF142" s="83"/>
      <c r="AG142" s="127">
        <v>2</v>
      </c>
      <c r="AH142" s="130">
        <v>2</v>
      </c>
      <c r="AI142" s="131">
        <v>2</v>
      </c>
      <c r="AJ142" s="131">
        <v>2</v>
      </c>
      <c r="AK142" s="131">
        <v>2</v>
      </c>
      <c r="AL142" s="131">
        <v>2</v>
      </c>
      <c r="AM142" s="76">
        <f t="shared" si="5"/>
        <v>12</v>
      </c>
      <c r="AN142" s="58">
        <v>2028</v>
      </c>
    </row>
    <row r="143" spans="1:40" s="7" customFormat="1" ht="32.25" customHeight="1">
      <c r="A143" s="19"/>
      <c r="B143" s="20"/>
      <c r="C143" s="120"/>
      <c r="D143" s="121"/>
      <c r="E143" s="122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18"/>
      <c r="U143" s="118"/>
      <c r="V143" s="118"/>
      <c r="W143" s="123"/>
      <c r="X143" s="124"/>
      <c r="Y143" s="124"/>
      <c r="Z143" s="124"/>
      <c r="AA143" s="124"/>
      <c r="AB143" s="124"/>
      <c r="AC143" s="124"/>
      <c r="AD143" s="82" t="s">
        <v>99</v>
      </c>
      <c r="AE143" s="125" t="s">
        <v>12</v>
      </c>
      <c r="AF143" s="83"/>
      <c r="AG143" s="127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5"/>
        <v>0</v>
      </c>
      <c r="AN143" s="58">
        <v>2028</v>
      </c>
    </row>
    <row r="144" spans="1:40" s="98" customFormat="1" ht="32.25" customHeight="1">
      <c r="A144" s="96"/>
      <c r="B144" s="97"/>
      <c r="C144" s="120">
        <v>5</v>
      </c>
      <c r="D144" s="121">
        <v>5</v>
      </c>
      <c r="E144" s="122">
        <v>6</v>
      </c>
      <c r="F144" s="121">
        <v>0</v>
      </c>
      <c r="G144" s="121">
        <v>7</v>
      </c>
      <c r="H144" s="121">
        <v>0</v>
      </c>
      <c r="I144" s="121">
        <v>3</v>
      </c>
      <c r="J144" s="121">
        <v>1</v>
      </c>
      <c r="K144" s="121">
        <v>1</v>
      </c>
      <c r="L144" s="121"/>
      <c r="M144" s="121">
        <v>4</v>
      </c>
      <c r="N144" s="121">
        <v>2</v>
      </c>
      <c r="O144" s="121">
        <v>1</v>
      </c>
      <c r="P144" s="121">
        <v>0</v>
      </c>
      <c r="Q144" s="121"/>
      <c r="R144" s="121"/>
      <c r="S144" s="121">
        <v>0</v>
      </c>
      <c r="T144" s="118">
        <v>0</v>
      </c>
      <c r="U144" s="118">
        <v>0</v>
      </c>
      <c r="V144" s="118">
        <v>0</v>
      </c>
      <c r="W144" s="123"/>
      <c r="X144" s="124"/>
      <c r="Y144" s="124"/>
      <c r="Z144" s="124"/>
      <c r="AA144" s="124"/>
      <c r="AB144" s="124"/>
      <c r="AC144" s="124"/>
      <c r="AD144" s="143" t="s">
        <v>45</v>
      </c>
      <c r="AE144" s="125" t="s">
        <v>71</v>
      </c>
      <c r="AF144" s="83"/>
      <c r="AG144" s="127">
        <v>0</v>
      </c>
      <c r="AH144" s="130">
        <v>0</v>
      </c>
      <c r="AI144" s="131">
        <v>0</v>
      </c>
      <c r="AJ144" s="131">
        <v>0</v>
      </c>
      <c r="AK144" s="131">
        <v>0</v>
      </c>
      <c r="AL144" s="131">
        <v>0</v>
      </c>
      <c r="AM144" s="76">
        <f t="shared" si="5"/>
        <v>0</v>
      </c>
      <c r="AN144" s="58">
        <v>2028</v>
      </c>
    </row>
    <row r="145" spans="1:40" s="7" customFormat="1" ht="54.7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52</v>
      </c>
      <c r="AE145" s="11" t="s">
        <v>14</v>
      </c>
      <c r="AF145" s="4"/>
      <c r="AG145" s="77">
        <v>66</v>
      </c>
      <c r="AH145" s="12">
        <v>66</v>
      </c>
      <c r="AI145" s="21">
        <v>66</v>
      </c>
      <c r="AJ145" s="21">
        <v>66</v>
      </c>
      <c r="AK145" s="21">
        <v>66</v>
      </c>
      <c r="AL145" s="21">
        <v>66</v>
      </c>
      <c r="AM145" s="76">
        <f t="shared" si="5"/>
        <v>396</v>
      </c>
      <c r="AN145" s="58">
        <v>2028</v>
      </c>
    </row>
    <row r="146" spans="1:40" s="7" customFormat="1" ht="53.25" customHeight="1">
      <c r="A146" s="19"/>
      <c r="B146" s="20"/>
      <c r="C146" s="110"/>
      <c r="D146" s="108"/>
      <c r="E146" s="111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  <c r="U146" s="109"/>
      <c r="V146" s="109"/>
      <c r="W146" s="72"/>
      <c r="X146" s="16"/>
      <c r="Y146" s="16"/>
      <c r="Z146" s="16"/>
      <c r="AA146" s="16"/>
      <c r="AB146" s="16"/>
      <c r="AC146" s="16"/>
      <c r="AD146" s="10" t="s">
        <v>72</v>
      </c>
      <c r="AE146" s="11" t="s">
        <v>71</v>
      </c>
      <c r="AF146" s="4"/>
      <c r="AG146" s="77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76">
        <f t="shared" si="5"/>
        <v>0</v>
      </c>
      <c r="AN146" s="58">
        <v>2028</v>
      </c>
    </row>
    <row r="147" spans="1:40" s="7" customFormat="1" ht="24.7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1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77">
        <v>7223.5</v>
      </c>
      <c r="AH147" s="9">
        <v>7223.5</v>
      </c>
      <c r="AI147" s="9">
        <v>7223.5</v>
      </c>
      <c r="AJ147" s="9">
        <v>7223.5</v>
      </c>
      <c r="AK147" s="9">
        <v>7223.5</v>
      </c>
      <c r="AL147" s="9">
        <v>7223.5</v>
      </c>
      <c r="AM147" s="76">
        <f t="shared" si="5"/>
        <v>43341</v>
      </c>
      <c r="AN147" s="58">
        <v>2028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1</v>
      </c>
      <c r="R148" s="112">
        <v>1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77">
        <v>1.3</v>
      </c>
      <c r="AH148" s="9">
        <v>1.3</v>
      </c>
      <c r="AI148" s="9">
        <v>1.3</v>
      </c>
      <c r="AJ148" s="9">
        <v>1.3</v>
      </c>
      <c r="AK148" s="9">
        <v>1.3</v>
      </c>
      <c r="AL148" s="9">
        <v>1.3</v>
      </c>
      <c r="AM148" s="76">
        <f t="shared" si="5"/>
        <v>7.8</v>
      </c>
      <c r="AN148" s="58">
        <v>2028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2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77">
        <v>280</v>
      </c>
      <c r="AH149" s="9">
        <v>280</v>
      </c>
      <c r="AI149" s="9">
        <v>280</v>
      </c>
      <c r="AJ149" s="9">
        <v>280</v>
      </c>
      <c r="AK149" s="9">
        <v>280</v>
      </c>
      <c r="AL149" s="9">
        <v>280</v>
      </c>
      <c r="AM149" s="76">
        <f t="shared" si="5"/>
        <v>1680</v>
      </c>
      <c r="AN149" s="58">
        <v>2028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2</v>
      </c>
      <c r="R150" s="112">
        <v>4</v>
      </c>
      <c r="S150" s="112">
        <v>4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77">
        <v>3003.2</v>
      </c>
      <c r="AH150" s="9">
        <v>3003.2</v>
      </c>
      <c r="AI150" s="9">
        <v>3003.2</v>
      </c>
      <c r="AJ150" s="9">
        <v>3003.2</v>
      </c>
      <c r="AK150" s="9">
        <v>3003.2</v>
      </c>
      <c r="AL150" s="9">
        <v>3003.2</v>
      </c>
      <c r="AM150" s="76">
        <f t="shared" si="5"/>
        <v>18019.2</v>
      </c>
      <c r="AN150" s="58">
        <v>2028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1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77">
        <v>80</v>
      </c>
      <c r="AH151" s="9">
        <v>80</v>
      </c>
      <c r="AI151" s="9">
        <v>80</v>
      </c>
      <c r="AJ151" s="9">
        <v>80</v>
      </c>
      <c r="AK151" s="9">
        <v>80</v>
      </c>
      <c r="AL151" s="9">
        <v>80</v>
      </c>
      <c r="AM151" s="76">
        <f t="shared" si="5"/>
        <v>480</v>
      </c>
      <c r="AN151" s="58">
        <v>2028</v>
      </c>
    </row>
    <row r="152" spans="1:40" s="7" customFormat="1" ht="19.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8</v>
      </c>
      <c r="R152" s="112">
        <v>5</v>
      </c>
      <c r="S152" s="112">
        <v>2</v>
      </c>
      <c r="T152" s="112"/>
      <c r="U152" s="112"/>
      <c r="V152" s="112"/>
      <c r="W152" s="73"/>
      <c r="X152" s="22"/>
      <c r="Y152" s="22"/>
      <c r="Z152" s="8"/>
      <c r="AA152" s="8"/>
      <c r="AB152" s="8"/>
      <c r="AC152" s="8"/>
      <c r="AD152" s="102"/>
      <c r="AE152" s="11" t="s">
        <v>12</v>
      </c>
      <c r="AF152" s="4"/>
      <c r="AG152" s="77">
        <v>3</v>
      </c>
      <c r="AH152" s="9">
        <v>3</v>
      </c>
      <c r="AI152" s="9">
        <v>3</v>
      </c>
      <c r="AJ152" s="9">
        <v>3</v>
      </c>
      <c r="AK152" s="9">
        <v>3</v>
      </c>
      <c r="AL152" s="9">
        <v>3</v>
      </c>
      <c r="AM152" s="76">
        <f t="shared" si="5"/>
        <v>18</v>
      </c>
      <c r="AN152" s="58">
        <v>2028</v>
      </c>
    </row>
    <row r="153" spans="1:40" s="7" customFormat="1" ht="21.75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1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153">
        <v>52681.4</v>
      </c>
      <c r="AH153" s="5">
        <v>52681.4</v>
      </c>
      <c r="AI153" s="5">
        <v>52681.4</v>
      </c>
      <c r="AJ153" s="5">
        <v>52681.4</v>
      </c>
      <c r="AK153" s="5">
        <v>52681.4</v>
      </c>
      <c r="AL153" s="5">
        <v>52681.4</v>
      </c>
      <c r="AM153" s="76">
        <f t="shared" si="5"/>
        <v>316088.4</v>
      </c>
      <c r="AN153" s="58">
        <v>2028</v>
      </c>
    </row>
    <row r="154" spans="1:40" s="7" customFormat="1" ht="24" customHeight="1" hidden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>
        <v>6</v>
      </c>
      <c r="R154" s="112">
        <v>2</v>
      </c>
      <c r="S154" s="112">
        <v>1</v>
      </c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/>
      <c r="AE154" s="11" t="s">
        <v>12</v>
      </c>
      <c r="AF154" s="4"/>
      <c r="AG154" s="153">
        <v>4893.3</v>
      </c>
      <c r="AH154" s="5">
        <v>4893.3</v>
      </c>
      <c r="AI154" s="5">
        <v>4893.3</v>
      </c>
      <c r="AJ154" s="5">
        <v>4893.3</v>
      </c>
      <c r="AK154" s="5">
        <v>4893.3</v>
      </c>
      <c r="AL154" s="5">
        <v>4893.3</v>
      </c>
      <c r="AM154" s="76">
        <f t="shared" si="5"/>
        <v>29359.8</v>
      </c>
      <c r="AN154" s="58">
        <v>2028</v>
      </c>
    </row>
    <row r="155" spans="1:40" s="7" customFormat="1" ht="11.25" customHeight="1">
      <c r="A155" s="19"/>
      <c r="B155" s="20"/>
      <c r="C155" s="114"/>
      <c r="D155" s="112"/>
      <c r="E155" s="115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09"/>
      <c r="U155" s="112"/>
      <c r="V155" s="112"/>
      <c r="W155" s="74"/>
      <c r="X155" s="8"/>
      <c r="Y155" s="8"/>
      <c r="Z155" s="8"/>
      <c r="AA155" s="8"/>
      <c r="AB155" s="8"/>
      <c r="AC155" s="8"/>
      <c r="AD155" s="102"/>
      <c r="AE155" s="11"/>
      <c r="AF155" s="4"/>
      <c r="AG155" s="153"/>
      <c r="AH155" s="5"/>
      <c r="AI155" s="5"/>
      <c r="AJ155" s="5"/>
      <c r="AK155" s="5"/>
      <c r="AL155" s="5"/>
      <c r="AM155" s="76"/>
      <c r="AN155" s="58"/>
    </row>
    <row r="156" spans="1:40" s="55" customFormat="1" ht="37.5" customHeight="1">
      <c r="A156" s="56"/>
      <c r="B156" s="57"/>
      <c r="C156" s="119">
        <v>5</v>
      </c>
      <c r="D156" s="117">
        <v>5</v>
      </c>
      <c r="E156" s="116">
        <v>6</v>
      </c>
      <c r="F156" s="117">
        <v>0</v>
      </c>
      <c r="G156" s="117">
        <v>8</v>
      </c>
      <c r="H156" s="117">
        <v>0</v>
      </c>
      <c r="I156" s="117">
        <v>4</v>
      </c>
      <c r="J156" s="117">
        <v>1</v>
      </c>
      <c r="K156" s="117">
        <v>1</v>
      </c>
      <c r="L156" s="117"/>
      <c r="M156" s="117">
        <v>9</v>
      </c>
      <c r="N156" s="117">
        <v>0</v>
      </c>
      <c r="O156" s="117">
        <v>0</v>
      </c>
      <c r="P156" s="117">
        <v>0</v>
      </c>
      <c r="Q156" s="117"/>
      <c r="R156" s="117"/>
      <c r="S156" s="117">
        <v>0</v>
      </c>
      <c r="T156" s="118">
        <v>0</v>
      </c>
      <c r="U156" s="117">
        <v>0</v>
      </c>
      <c r="V156" s="117">
        <v>0</v>
      </c>
      <c r="W156" s="80"/>
      <c r="X156" s="81"/>
      <c r="Y156" s="81"/>
      <c r="Z156" s="81"/>
      <c r="AA156" s="81"/>
      <c r="AB156" s="81"/>
      <c r="AC156" s="81"/>
      <c r="AD156" s="82" t="s">
        <v>22</v>
      </c>
      <c r="AE156" s="125" t="s">
        <v>12</v>
      </c>
      <c r="AF156" s="83"/>
      <c r="AG156" s="154">
        <f aca="true" t="shared" si="9" ref="AG156:AL156">AG158+AG159+AG160+AG161+AG157</f>
        <v>12807.119999999999</v>
      </c>
      <c r="AH156" s="84">
        <f t="shared" si="9"/>
        <v>10601.4</v>
      </c>
      <c r="AI156" s="84">
        <f t="shared" si="9"/>
        <v>10901.4</v>
      </c>
      <c r="AJ156" s="84">
        <f t="shared" si="9"/>
        <v>10901.4</v>
      </c>
      <c r="AK156" s="84">
        <f t="shared" si="9"/>
        <v>10901.4</v>
      </c>
      <c r="AL156" s="84">
        <f t="shared" si="9"/>
        <v>10901.4</v>
      </c>
      <c r="AM156" s="76">
        <f aca="true" t="shared" si="10" ref="AM156:AM161">AL156+AK156+AJ156+AI156+AH156+AG156</f>
        <v>67014.12</v>
      </c>
      <c r="AN156" s="58">
        <v>2028</v>
      </c>
    </row>
    <row r="157" spans="1:40" s="85" customFormat="1" ht="11.25" customHeight="1">
      <c r="A157" s="78"/>
      <c r="B157" s="79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8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/>
      <c r="AE157" s="11" t="s">
        <v>12</v>
      </c>
      <c r="AF157" s="83"/>
      <c r="AG157" s="15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10"/>
        <v>0</v>
      </c>
      <c r="AN157" s="58">
        <v>2028</v>
      </c>
    </row>
    <row r="158" spans="1:40" s="85" customFormat="1" ht="36.75" customHeight="1" hidden="1">
      <c r="A158" s="78"/>
      <c r="B158" s="79"/>
      <c r="C158" s="119"/>
      <c r="D158" s="117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8"/>
      <c r="U158" s="117"/>
      <c r="V158" s="117"/>
      <c r="W158" s="80"/>
      <c r="X158" s="81"/>
      <c r="Y158" s="81"/>
      <c r="Z158" s="81"/>
      <c r="AA158" s="81"/>
      <c r="AB158" s="81"/>
      <c r="AC158" s="81"/>
      <c r="AD158" s="82"/>
      <c r="AE158" s="11" t="s">
        <v>12</v>
      </c>
      <c r="AF158" s="83"/>
      <c r="AG158" s="154"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76">
        <f t="shared" si="10"/>
        <v>0</v>
      </c>
      <c r="AN158" s="58">
        <v>2028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1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134</v>
      </c>
      <c r="AE159" s="11" t="s">
        <v>12</v>
      </c>
      <c r="AF159" s="4"/>
      <c r="AG159" s="153">
        <v>1558.9</v>
      </c>
      <c r="AH159" s="5">
        <v>1447.9</v>
      </c>
      <c r="AI159" s="5">
        <v>1447.9</v>
      </c>
      <c r="AJ159" s="5">
        <v>1447.9</v>
      </c>
      <c r="AK159" s="5">
        <v>1447.9</v>
      </c>
      <c r="AL159" s="5">
        <v>1447.9</v>
      </c>
      <c r="AM159" s="76">
        <f t="shared" si="10"/>
        <v>8798.4</v>
      </c>
      <c r="AN159" s="58">
        <v>2028</v>
      </c>
    </row>
    <row r="160" spans="1:40" s="7" customFormat="1" ht="59.25" customHeight="1">
      <c r="A160" s="19"/>
      <c r="B160" s="20"/>
      <c r="C160" s="114">
        <v>5</v>
      </c>
      <c r="D160" s="112">
        <v>5</v>
      </c>
      <c r="E160" s="115">
        <v>6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2"/>
      <c r="M160" s="112">
        <v>9</v>
      </c>
      <c r="N160" s="112">
        <v>0</v>
      </c>
      <c r="O160" s="112">
        <v>7</v>
      </c>
      <c r="P160" s="112">
        <v>2</v>
      </c>
      <c r="Q160" s="112"/>
      <c r="R160" s="112"/>
      <c r="S160" s="112">
        <v>0</v>
      </c>
      <c r="T160" s="109">
        <v>0</v>
      </c>
      <c r="U160" s="112">
        <v>2</v>
      </c>
      <c r="V160" s="112">
        <v>0</v>
      </c>
      <c r="W160" s="74"/>
      <c r="X160" s="8"/>
      <c r="Y160" s="8"/>
      <c r="Z160" s="8"/>
      <c r="AA160" s="8"/>
      <c r="AB160" s="8"/>
      <c r="AC160" s="8"/>
      <c r="AD160" s="10" t="s">
        <v>135</v>
      </c>
      <c r="AE160" s="11" t="s">
        <v>12</v>
      </c>
      <c r="AF160" s="4"/>
      <c r="AG160" s="153">
        <v>2151.25</v>
      </c>
      <c r="AH160" s="5">
        <v>1808.8</v>
      </c>
      <c r="AI160" s="5">
        <v>1808.8</v>
      </c>
      <c r="AJ160" s="5">
        <v>1808.8</v>
      </c>
      <c r="AK160" s="5">
        <v>1808.8</v>
      </c>
      <c r="AL160" s="5">
        <v>1808.8</v>
      </c>
      <c r="AM160" s="76">
        <f t="shared" si="10"/>
        <v>11195.25</v>
      </c>
      <c r="AN160" s="58">
        <v>2028</v>
      </c>
    </row>
    <row r="161" spans="1:40" s="7" customFormat="1" ht="59.25" customHeight="1">
      <c r="A161" s="20"/>
      <c r="B161" s="20"/>
      <c r="C161" s="112">
        <v>5</v>
      </c>
      <c r="D161" s="112">
        <v>5</v>
      </c>
      <c r="E161" s="112">
        <v>5</v>
      </c>
      <c r="F161" s="112">
        <v>0</v>
      </c>
      <c r="G161" s="112">
        <v>8</v>
      </c>
      <c r="H161" s="112">
        <v>0</v>
      </c>
      <c r="I161" s="112">
        <v>4</v>
      </c>
      <c r="J161" s="112">
        <v>1</v>
      </c>
      <c r="K161" s="112">
        <v>1</v>
      </c>
      <c r="L161" s="113"/>
      <c r="M161" s="112">
        <v>9</v>
      </c>
      <c r="N161" s="112">
        <v>0</v>
      </c>
      <c r="O161" s="112">
        <v>7</v>
      </c>
      <c r="P161" s="112">
        <v>2</v>
      </c>
      <c r="Q161" s="113"/>
      <c r="R161" s="113"/>
      <c r="S161" s="112">
        <v>0</v>
      </c>
      <c r="T161" s="109">
        <v>0</v>
      </c>
      <c r="U161" s="112">
        <v>3</v>
      </c>
      <c r="V161" s="112">
        <v>0</v>
      </c>
      <c r="W161" s="75"/>
      <c r="X161" s="70"/>
      <c r="Y161" s="70"/>
      <c r="Z161" s="70"/>
      <c r="AA161" s="70"/>
      <c r="AB161" s="70"/>
      <c r="AC161" s="70"/>
      <c r="AD161" s="10" t="s">
        <v>136</v>
      </c>
      <c r="AE161" s="11" t="s">
        <v>75</v>
      </c>
      <c r="AF161" s="11"/>
      <c r="AG161" s="153">
        <v>9096.97</v>
      </c>
      <c r="AH161" s="5">
        <v>7344.7</v>
      </c>
      <c r="AI161" s="5">
        <v>7644.7</v>
      </c>
      <c r="AJ161" s="5">
        <v>7644.7</v>
      </c>
      <c r="AK161" s="5">
        <v>7644.7</v>
      </c>
      <c r="AL161" s="5">
        <v>7644.7</v>
      </c>
      <c r="AM161" s="76">
        <f t="shared" si="10"/>
        <v>47020.47</v>
      </c>
      <c r="AN161" s="58">
        <v>2028</v>
      </c>
    </row>
    <row r="162" spans="1:51" s="3" customFormat="1" ht="12" customHeight="1">
      <c r="A162" s="29"/>
      <c r="B162" s="29"/>
      <c r="C162" s="157"/>
      <c r="D162" s="157"/>
      <c r="E162" s="2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1" t="s">
        <v>13</v>
      </c>
      <c r="AF162" s="30"/>
      <c r="AG162" s="155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s="3" customFormat="1" ht="12">
      <c r="A163" s="29"/>
      <c r="B163" s="29"/>
      <c r="C163" s="157"/>
      <c r="D163" s="157"/>
      <c r="E163" s="2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30"/>
      <c r="AF163" s="30"/>
      <c r="AG163" s="155"/>
      <c r="AH163" s="27"/>
      <c r="AI163" s="27"/>
      <c r="AJ163" s="27"/>
      <c r="AK163" s="27"/>
      <c r="AL163" s="27"/>
      <c r="AM163" s="27" t="s">
        <v>81</v>
      </c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ht="14.25" customHeight="1">
      <c r="A164" s="23"/>
      <c r="B164" s="23"/>
      <c r="C164" s="159"/>
      <c r="D164" s="159"/>
      <c r="E164" s="23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30"/>
      <c r="AF164" s="30"/>
      <c r="AG164" s="156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59"/>
      <c r="D165" s="159"/>
      <c r="E165" s="23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30"/>
      <c r="AF165" s="30"/>
      <c r="AG165" s="156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1" ht="15">
      <c r="A166" s="23"/>
      <c r="B166" s="23"/>
      <c r="C166" s="159"/>
      <c r="D166" s="159"/>
      <c r="E166" s="23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30"/>
      <c r="AF166" s="30"/>
      <c r="AG166" s="156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ht="15">
      <c r="AE167" s="30"/>
    </row>
    <row r="175" ht="15"/>
    <row r="176" ht="15"/>
    <row r="177" ht="15"/>
  </sheetData>
  <sheetProtection/>
  <mergeCells count="38">
    <mergeCell ref="AG7:AN7"/>
    <mergeCell ref="J13:AY13"/>
    <mergeCell ref="Q8:AD8"/>
    <mergeCell ref="Q9:AD9"/>
    <mergeCell ref="Q10:AD10"/>
    <mergeCell ref="A11:AN11"/>
    <mergeCell ref="AG10:AN10"/>
    <mergeCell ref="AG8:AN8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C163:D163"/>
    <mergeCell ref="F163:AD163"/>
    <mergeCell ref="C162:D162"/>
    <mergeCell ref="F166:AD166"/>
    <mergeCell ref="C166:D166"/>
    <mergeCell ref="C165:D165"/>
    <mergeCell ref="C164:D164"/>
    <mergeCell ref="F165:AD165"/>
    <mergeCell ref="F164:AD164"/>
    <mergeCell ref="F162:AD162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4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2023-11-07T12:34:58Z</cp:lastPrinted>
  <dcterms:created xsi:type="dcterms:W3CDTF">2011-12-09T07:36:49Z</dcterms:created>
  <dcterms:modified xsi:type="dcterms:W3CDTF">2023-11-07T12:34:58Z</dcterms:modified>
  <cp:category/>
  <cp:version/>
  <cp:contentType/>
  <cp:contentStatus/>
</cp:coreProperties>
</file>