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15" windowHeight="4860" activeTab="2"/>
  </bookViews>
  <sheets>
    <sheet name="Раздел I" sheetId="1" r:id="rId1"/>
    <sheet name="Раздел II" sheetId="2" r:id="rId2"/>
    <sheet name="Раздел III" sheetId="3" r:id="rId3"/>
  </sheets>
  <definedNames>
    <definedName name="sub_151" localSheetId="1">'Раздел II'!$A$24</definedName>
    <definedName name="sub_153" localSheetId="1">'Раздел II'!$A$25</definedName>
    <definedName name="sub_154" localSheetId="1">'Раздел II'!$A$27</definedName>
    <definedName name="_xlnm.Print_Area" localSheetId="0">'Раздел I'!$A$1:$S$75</definedName>
    <definedName name="_xlnm.Print_Area" localSheetId="1">'Раздел II'!$A$1:$AA$28</definedName>
    <definedName name="_xlnm.Print_Area" localSheetId="2">'Раздел III'!$A$1:$G$14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3" i="2" l="1"/>
  <c r="P13" i="2" l="1"/>
  <c r="O13" i="2"/>
  <c r="C13" i="2"/>
  <c r="L32" i="1"/>
  <c r="L19" i="1" l="1"/>
  <c r="C11" i="2" l="1"/>
  <c r="L20" i="1" s="1"/>
  <c r="M32" i="1"/>
  <c r="N32" i="1"/>
  <c r="O32" i="1"/>
  <c r="P32" i="1"/>
  <c r="Q32" i="1"/>
  <c r="O51" i="1"/>
  <c r="L51" i="1"/>
  <c r="I49" i="1"/>
  <c r="J49" i="1"/>
  <c r="K49" i="1"/>
  <c r="L49" i="1"/>
  <c r="M49" i="1"/>
  <c r="N49" i="1"/>
  <c r="O49" i="1"/>
  <c r="P49" i="1"/>
  <c r="Q49" i="1"/>
  <c r="H49" i="1"/>
  <c r="I62" i="1"/>
  <c r="J62" i="1"/>
  <c r="K62" i="1"/>
  <c r="M62" i="1"/>
  <c r="N62" i="1"/>
  <c r="P62" i="1"/>
  <c r="Q62" i="1"/>
  <c r="H62" i="1"/>
  <c r="L65" i="1"/>
  <c r="L62" i="1" s="1"/>
  <c r="D13" i="3"/>
  <c r="C13" i="3"/>
  <c r="D11" i="3"/>
  <c r="D9" i="3"/>
  <c r="D7" i="3"/>
  <c r="F11" i="3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C21" i="2"/>
  <c r="F13" i="3" s="1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C18" i="2"/>
  <c r="D13" i="2"/>
  <c r="E13" i="2"/>
  <c r="F13" i="2"/>
  <c r="G13" i="2"/>
  <c r="H13" i="2"/>
  <c r="I13" i="2"/>
  <c r="J13" i="2"/>
  <c r="K13" i="2"/>
  <c r="L13" i="2"/>
  <c r="M13" i="2"/>
  <c r="N13" i="2"/>
  <c r="Q13" i="2"/>
  <c r="R13" i="2"/>
  <c r="S13" i="2"/>
  <c r="T13" i="2"/>
  <c r="U13" i="2"/>
  <c r="V13" i="2"/>
  <c r="W13" i="2"/>
  <c r="X13" i="2"/>
  <c r="Y13" i="2"/>
  <c r="AA13" i="2"/>
  <c r="F9" i="3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C9" i="2" l="1"/>
  <c r="F7" i="3" s="1"/>
  <c r="O65" i="1"/>
  <c r="O62" i="1" s="1"/>
  <c r="J51" i="1"/>
  <c r="I51" i="1"/>
  <c r="H51" i="1"/>
  <c r="J34" i="1"/>
  <c r="J32" i="1" s="1"/>
  <c r="I34" i="1"/>
  <c r="I32" i="1" s="1"/>
  <c r="H34" i="1"/>
  <c r="O18" i="1"/>
  <c r="O16" i="1" s="1"/>
  <c r="L18" i="1"/>
  <c r="L16" i="1" s="1"/>
  <c r="J18" i="1"/>
  <c r="J16" i="1" s="1"/>
  <c r="I18" i="1"/>
  <c r="I16" i="1" s="1"/>
  <c r="H18" i="1"/>
  <c r="H16" i="1" l="1"/>
  <c r="C7" i="3"/>
  <c r="H32" i="1"/>
  <c r="C9" i="3"/>
  <c r="C11" i="3"/>
</calcChain>
</file>

<file path=xl/sharedStrings.xml><?xml version="1.0" encoding="utf-8"?>
<sst xmlns="http://schemas.openxmlformats.org/spreadsheetml/2006/main" count="208" uniqueCount="100">
  <si>
    <t>N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</si>
  <si>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</si>
  <si>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</si>
  <si>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</si>
  <si>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</si>
  <si>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</si>
  <si>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</si>
  <si>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</si>
  <si>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</si>
  <si>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</si>
  <si>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</si>
  <si>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</si>
  <si>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</si>
  <si>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</si>
  <si>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</si>
  <si>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всего</t>
  </si>
  <si>
    <t>в том числе</t>
  </si>
  <si>
    <t>за счет средств областного бюджета Тверской области</t>
  </si>
  <si>
    <t>за счет средств местного бюджета</t>
  </si>
  <si>
    <t>за счет средств собственников помещений в МКД</t>
  </si>
  <si>
    <t>за счет привлеченных средств (кредит)</t>
  </si>
  <si>
    <t>за счет привлеченных средств (рассрочка)</t>
  </si>
  <si>
    <t>разработки проектной документации, проведения проверки достоверности определения сметной стоимости капитального ремонта</t>
  </si>
  <si>
    <t>выполнения работ по капитальному ремонту</t>
  </si>
  <si>
    <t>кв. м</t>
  </si>
  <si>
    <t>чел.</t>
  </si>
  <si>
    <t>руб.</t>
  </si>
  <si>
    <t>Всего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</si>
  <si>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 (далее - региональный оператор)</t>
  </si>
  <si>
    <t>Итого</t>
  </si>
  <si>
    <t>Формирование фонда капитального ремонта многоквартирного дома на специальном счете</t>
  </si>
  <si>
    <t>Формирование фонда капитального ремонта многоквартирного дома на специальном счете, владельцем которого является региональный оператор</t>
  </si>
  <si>
    <t>Формирование фонда капитального ремонта многоквартирного дома на специальном счете, владельцем которого является товарищество собственников жилья, жилищно-строительный кооператив, жилищный кооператив, иной специализированный потребительский кооператив, управляющая компания</t>
  </si>
  <si>
    <t>Формирование фонда капитального ремонта многоквартирного дома на счете регионального оператора</t>
  </si>
  <si>
    <t>Начало проведения капитального ремонта 2023 год</t>
  </si>
  <si>
    <t>Начало проведения капитального ремонта 2024 год</t>
  </si>
  <si>
    <t>Начало проведения капитального ремонта 2025 год</t>
  </si>
  <si>
    <t>Краткосрочный план</t>
  </si>
  <si>
    <t xml:space="preserve">                       муниципального образования</t>
  </si>
  <si>
    <t>I. Перечень многоквартирных домов, которые подлежат капитальному ремонту</t>
  </si>
  <si>
    <t>Адрес МКД</t>
  </si>
  <si>
    <t>Стоимость капитального ремонта всего</t>
  </si>
  <si>
    <t>Виды услуг и (или) работ по капитальному ремонту:</t>
  </si>
  <si>
    <t>ремонт внутридомовых инженерных систем</t>
  </si>
  <si>
    <t>установка приборов учета 2</t>
  </si>
  <si>
    <t>ремонт, замена, модернизация лифтов, ремонт лифтовых шахт, машинных и блочных помещений</t>
  </si>
  <si>
    <t>ремонт крыши,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</si>
  <si>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</si>
  <si>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ремонт и утепление фасада</t>
  </si>
  <si>
    <t>ремонт фундамента</t>
  </si>
  <si>
    <t>установка, ремонт систем приема телевидения 3</t>
  </si>
  <si>
    <t>разработка проектной документации 4</t>
  </si>
  <si>
    <t>техническое обследование общего имущества в многоквартирном доме</t>
  </si>
  <si>
    <t>итого</t>
  </si>
  <si>
    <t>электроснабжения</t>
  </si>
  <si>
    <t>теплоснабжения 1</t>
  </si>
  <si>
    <t>газоснабжения</t>
  </si>
  <si>
    <t>холодного водоснабжения</t>
  </si>
  <si>
    <t>горячего водоснабжения</t>
  </si>
  <si>
    <t>водоотведения</t>
  </si>
  <si>
    <t>ремонт фасада</t>
  </si>
  <si>
    <t>утепление фасада</t>
  </si>
  <si>
    <t>ед.</t>
  </si>
  <si>
    <t>куб. м</t>
  </si>
  <si>
    <t>1. В том числе 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установок.</t>
  </si>
  <si>
    <t>2.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газа).</t>
  </si>
  <si>
    <t>3. В том числе установка, ремонт систем коллективного приема телевидения для обеспечения приема и распределения в многоквартирных домах радиосигналов цифрового эфирного телевизионного вещания.</t>
  </si>
  <si>
    <t>4. 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наследия.</t>
  </si>
  <si>
    <t>II. Реестр многоквартирных домов, которые подлежат капитальному ремонту, по видам ремонта</t>
  </si>
  <si>
    <t>Наименование муниципального образования Тверской области</t>
  </si>
  <si>
    <t>Количество МКД</t>
  </si>
  <si>
    <t>III. Планируемые показатели выполнения работ по капитальному ремонту многоквартирных домов</t>
  </si>
  <si>
    <t>Согласовано:</t>
  </si>
  <si>
    <t>Фонд капитального ремонта МКД Тверской области_________________________</t>
  </si>
  <si>
    <t>ГУ "ГЖИ" Тверской области"_________________________</t>
  </si>
  <si>
    <t xml:space="preserve">  реализации региональной программы по проведению капитального ремонта общего имущества</t>
  </si>
  <si>
    <t>ул. им. Смирнова, д. 15</t>
  </si>
  <si>
    <t>кирпичные</t>
  </si>
  <si>
    <t>ул. им. Смирнова, д. 9</t>
  </si>
  <si>
    <t>ул. Спортивная, д. 21</t>
  </si>
  <si>
    <t>панельные</t>
  </si>
  <si>
    <t>ул. Пролетарская, д. 34</t>
  </si>
  <si>
    <t>ул. им. Смирнова, д. 10</t>
  </si>
  <si>
    <t>ул. Советская, д. 41А</t>
  </si>
  <si>
    <t>Перечень многоквартирных домов, капитальный ремонт которых не был завершен в 2022 году, и которые планируется отремонтировать в период 2023 годов</t>
  </si>
  <si>
    <t>6546642,87</t>
  </si>
  <si>
    <t>3783449,45</t>
  </si>
  <si>
    <t>512 758,40</t>
  </si>
  <si>
    <t>296 334,40</t>
  </si>
  <si>
    <t>2 341 169,33</t>
  </si>
  <si>
    <t>183 369,44</t>
  </si>
  <si>
    <t>ул. Советская, 41А</t>
  </si>
  <si>
    <t>Перечень многоквартирных домов, капитальный ремонт которых не был завершен в 2022 году и которые планируется отремонтировать в период 2023 годов</t>
  </si>
  <si>
    <t>Администрация Максатихинского района Тверской области</t>
  </si>
  <si>
    <t>Капитальный ремонт не был завершен в 2022 году и планируется завершить в период 2023 годов</t>
  </si>
  <si>
    <t xml:space="preserve">           в многоквартирных домах на 2023-2025 годы</t>
  </si>
  <si>
    <t>Админисарции Максатихинского района Твесркой области</t>
  </si>
  <si>
    <t>X</t>
  </si>
  <si>
    <t>ул. Мира, д.7</t>
  </si>
  <si>
    <t xml:space="preserve">Приложение к постановлению от 04.12.2023  № 771-па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</si>
</sst>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/>
    <xf numFmtId="2" fontId="11" fillId="0" borderId="1" xfId="0" applyNumberFormat="1" applyFont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/>
    <xf numFmtId="0" fontId="14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justify" vertical="center" wrapText="1"/>
    </xf>
    <xf numFmtId="0" fontId="15" fillId="0" borderId="0" xfId="0" applyFont="1"/>
    <xf numFmtId="0" fontId="1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ternet.garant.ru/document/redirect/12138258/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opLeftCell="A8" zoomScale="90" zoomScaleNormal="90" workbookViewId="0">
      <selection activeCell="U9" sqref="U9"/>
    </sheetView>
  </sheetViews>
  <sheetFormatPr defaultRowHeight="15.75" x14ac:dyDescent="0.25"/>
  <cols>
    <col min="1" max="1" width="6.42578125" style="1" bestFit="1" customWidth="1"/>
    <col min="2" max="2" width="28.85546875" style="1" customWidth="1"/>
    <col min="3" max="3" width="7.28515625" style="1" customWidth="1"/>
    <col min="4" max="4" width="6.140625" style="1" customWidth="1"/>
    <col min="5" max="5" width="12.28515625" style="1" customWidth="1"/>
    <col min="6" max="6" width="7.42578125" style="1" customWidth="1"/>
    <col min="7" max="7" width="6.85546875" style="1" customWidth="1"/>
    <col min="8" max="8" width="8.28515625" style="1" customWidth="1"/>
    <col min="9" max="9" width="9" style="1" customWidth="1"/>
    <col min="10" max="10" width="10" style="1" customWidth="1"/>
    <col min="11" max="11" width="6.7109375" style="1" customWidth="1"/>
    <col min="12" max="12" width="14" style="1" customWidth="1"/>
    <col min="13" max="13" width="9.140625" style="1"/>
    <col min="14" max="14" width="10.7109375" style="1" customWidth="1"/>
    <col min="15" max="15" width="14.85546875" style="1" customWidth="1"/>
    <col min="16" max="16" width="11" style="1" customWidth="1"/>
    <col min="17" max="17" width="11.140625" style="1" customWidth="1"/>
    <col min="18" max="18" width="9.85546875" style="1" customWidth="1"/>
    <col min="19" max="19" width="9.5703125" style="1" customWidth="1"/>
    <col min="20" max="16384" width="9.140625" style="1"/>
  </cols>
  <sheetData>
    <row r="1" spans="1:19" ht="15.75" customHeight="1" x14ac:dyDescent="0.25">
      <c r="B1" s="13" t="s">
        <v>72</v>
      </c>
      <c r="H1" s="77" t="s">
        <v>72</v>
      </c>
      <c r="I1" s="77"/>
      <c r="J1" s="77"/>
      <c r="K1" s="77"/>
      <c r="N1" s="78" t="s">
        <v>99</v>
      </c>
      <c r="O1" s="78"/>
      <c r="P1" s="78"/>
      <c r="Q1" s="78"/>
      <c r="R1" s="78"/>
      <c r="S1" s="78"/>
    </row>
    <row r="2" spans="1:19" ht="49.5" customHeight="1" x14ac:dyDescent="0.25">
      <c r="B2" s="76" t="s">
        <v>73</v>
      </c>
      <c r="C2" s="76"/>
      <c r="H2" s="77" t="s">
        <v>74</v>
      </c>
      <c r="I2" s="77"/>
      <c r="J2" s="77"/>
      <c r="K2" s="77"/>
      <c r="L2" s="77"/>
    </row>
    <row r="4" spans="1:19" x14ac:dyDescent="0.25">
      <c r="G4" s="14" t="s">
        <v>37</v>
      </c>
    </row>
    <row r="5" spans="1:19" x14ac:dyDescent="0.25">
      <c r="C5" s="14" t="s">
        <v>75</v>
      </c>
    </row>
    <row r="6" spans="1:19" x14ac:dyDescent="0.25">
      <c r="D6" s="14" t="s">
        <v>95</v>
      </c>
    </row>
    <row r="7" spans="1:19" x14ac:dyDescent="0.25">
      <c r="C7" s="14" t="s">
        <v>38</v>
      </c>
      <c r="H7" s="1" t="s">
        <v>96</v>
      </c>
    </row>
    <row r="9" spans="1:19" x14ac:dyDescent="0.25">
      <c r="D9" s="12" t="s">
        <v>39</v>
      </c>
    </row>
    <row r="10" spans="1:19" ht="51.75" customHeight="1" x14ac:dyDescent="0.25">
      <c r="A10" s="70" t="s">
        <v>0</v>
      </c>
      <c r="B10" s="70" t="s">
        <v>1</v>
      </c>
      <c r="C10" s="75" t="s">
        <v>2</v>
      </c>
      <c r="D10" s="75"/>
      <c r="E10" s="75" t="s">
        <v>3</v>
      </c>
      <c r="F10" s="75" t="s">
        <v>4</v>
      </c>
      <c r="G10" s="75" t="s">
        <v>5</v>
      </c>
      <c r="H10" s="75" t="s">
        <v>6</v>
      </c>
      <c r="I10" s="70" t="s">
        <v>7</v>
      </c>
      <c r="J10" s="70"/>
      <c r="K10" s="75" t="s">
        <v>8</v>
      </c>
      <c r="L10" s="70" t="s">
        <v>9</v>
      </c>
      <c r="M10" s="70"/>
      <c r="N10" s="70"/>
      <c r="O10" s="70"/>
      <c r="P10" s="70"/>
      <c r="Q10" s="70"/>
      <c r="R10" s="70" t="s">
        <v>10</v>
      </c>
      <c r="S10" s="70"/>
    </row>
    <row r="11" spans="1:19" x14ac:dyDescent="0.25">
      <c r="A11" s="70"/>
      <c r="B11" s="70"/>
      <c r="C11" s="75" t="s">
        <v>11</v>
      </c>
      <c r="D11" s="75" t="s">
        <v>12</v>
      </c>
      <c r="E11" s="75"/>
      <c r="F11" s="75"/>
      <c r="G11" s="75"/>
      <c r="H11" s="75"/>
      <c r="I11" s="70" t="s">
        <v>13</v>
      </c>
      <c r="J11" s="75" t="s">
        <v>14</v>
      </c>
      <c r="K11" s="75"/>
      <c r="L11" s="70" t="s">
        <v>15</v>
      </c>
      <c r="M11" s="70" t="s">
        <v>16</v>
      </c>
      <c r="N11" s="70"/>
      <c r="O11" s="70"/>
      <c r="P11" s="70"/>
      <c r="Q11" s="70"/>
      <c r="R11" s="70"/>
      <c r="S11" s="70"/>
    </row>
    <row r="12" spans="1:19" ht="234" customHeight="1" x14ac:dyDescent="0.25">
      <c r="A12" s="70"/>
      <c r="B12" s="70"/>
      <c r="C12" s="75"/>
      <c r="D12" s="75"/>
      <c r="E12" s="75"/>
      <c r="F12" s="75"/>
      <c r="G12" s="75"/>
      <c r="H12" s="75"/>
      <c r="I12" s="70"/>
      <c r="J12" s="75"/>
      <c r="K12" s="75"/>
      <c r="L12" s="70"/>
      <c r="M12" s="2" t="s">
        <v>17</v>
      </c>
      <c r="N12" s="2" t="s">
        <v>18</v>
      </c>
      <c r="O12" s="2" t="s">
        <v>19</v>
      </c>
      <c r="P12" s="2" t="s">
        <v>20</v>
      </c>
      <c r="Q12" s="2" t="s">
        <v>21</v>
      </c>
      <c r="R12" s="75" t="s">
        <v>22</v>
      </c>
      <c r="S12" s="75" t="s">
        <v>23</v>
      </c>
    </row>
    <row r="13" spans="1:19" ht="15.75" hidden="1" customHeight="1" x14ac:dyDescent="0.25">
      <c r="A13" s="70"/>
      <c r="B13" s="70"/>
      <c r="C13" s="75"/>
      <c r="D13" s="75"/>
      <c r="E13" s="75"/>
      <c r="F13" s="75"/>
      <c r="G13" s="75"/>
      <c r="H13" s="4" t="s">
        <v>24</v>
      </c>
      <c r="I13" s="2" t="s">
        <v>24</v>
      </c>
      <c r="J13" s="2" t="s">
        <v>24</v>
      </c>
      <c r="K13" s="2" t="s">
        <v>25</v>
      </c>
      <c r="L13" s="2" t="s">
        <v>26</v>
      </c>
      <c r="M13" s="2" t="s">
        <v>26</v>
      </c>
      <c r="N13" s="2" t="s">
        <v>26</v>
      </c>
      <c r="O13" s="2" t="s">
        <v>26</v>
      </c>
      <c r="P13" s="2" t="s">
        <v>26</v>
      </c>
      <c r="Q13" s="2" t="s">
        <v>26</v>
      </c>
      <c r="R13" s="75"/>
      <c r="S13" s="75"/>
    </row>
    <row r="14" spans="1:19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</row>
    <row r="15" spans="1:19" ht="15.75" customHeight="1" x14ac:dyDescent="0.25">
      <c r="A15" s="73" t="s">
        <v>34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1:19" s="63" customFormat="1" ht="15.75" customHeight="1" x14ac:dyDescent="0.2">
      <c r="A16" s="79" t="s">
        <v>27</v>
      </c>
      <c r="B16" s="79"/>
      <c r="C16" s="62"/>
      <c r="D16" s="62"/>
      <c r="E16" s="62"/>
      <c r="F16" s="62"/>
      <c r="G16" s="62"/>
      <c r="H16" s="59">
        <f>SUM(H17:H18)</f>
        <v>1328.6</v>
      </c>
      <c r="I16" s="59">
        <f>SUM(I17:I18)</f>
        <v>934.4</v>
      </c>
      <c r="J16" s="59">
        <f>SUM(J17:J18)</f>
        <v>789.3</v>
      </c>
      <c r="K16" s="58">
        <v>32</v>
      </c>
      <c r="L16" s="60">
        <f>SUM(L17:L18)</f>
        <v>11139185.119999999</v>
      </c>
      <c r="M16" s="60">
        <v>0</v>
      </c>
      <c r="N16" s="60">
        <v>0</v>
      </c>
      <c r="O16" s="60">
        <f>SUM(O17:O18)</f>
        <v>11139185.119999999</v>
      </c>
      <c r="P16" s="60">
        <v>0</v>
      </c>
      <c r="Q16" s="60">
        <v>0</v>
      </c>
      <c r="R16" s="58" t="s">
        <v>97</v>
      </c>
      <c r="S16" s="65" t="s">
        <v>97</v>
      </c>
    </row>
    <row r="17" spans="1:19" ht="26.25" customHeight="1" x14ac:dyDescent="0.25">
      <c r="A17" s="70" t="s">
        <v>28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3"/>
    </row>
    <row r="18" spans="1:19" ht="15.75" customHeight="1" x14ac:dyDescent="0.25">
      <c r="A18" s="72" t="s">
        <v>29</v>
      </c>
      <c r="B18" s="72"/>
      <c r="C18" s="37"/>
      <c r="D18" s="37"/>
      <c r="E18" s="37"/>
      <c r="F18" s="37"/>
      <c r="G18" s="37"/>
      <c r="H18" s="39">
        <f>SUM(H19:H20)</f>
        <v>1328.6</v>
      </c>
      <c r="I18" s="39">
        <f>SUM(I19:I20)</f>
        <v>934.4</v>
      </c>
      <c r="J18" s="39">
        <f>SUM(J19:J20)</f>
        <v>789.3</v>
      </c>
      <c r="K18" s="41">
        <v>32</v>
      </c>
      <c r="L18" s="44">
        <f>SUM(L19:L20)</f>
        <v>11139185.119999999</v>
      </c>
      <c r="M18" s="44">
        <v>0</v>
      </c>
      <c r="N18" s="44">
        <v>0</v>
      </c>
      <c r="O18" s="44">
        <f>SUM(O19:O20)</f>
        <v>11139185.119999999</v>
      </c>
      <c r="P18" s="44">
        <v>0</v>
      </c>
      <c r="Q18" s="44">
        <v>0</v>
      </c>
      <c r="R18" s="41" t="s">
        <v>97</v>
      </c>
      <c r="S18" s="41" t="s">
        <v>97</v>
      </c>
    </row>
    <row r="19" spans="1:19" x14ac:dyDescent="0.25">
      <c r="A19" s="40">
        <v>1</v>
      </c>
      <c r="B19" s="16" t="s">
        <v>76</v>
      </c>
      <c r="C19" s="17">
        <v>1982</v>
      </c>
      <c r="D19" s="17"/>
      <c r="E19" s="17" t="s">
        <v>77</v>
      </c>
      <c r="F19" s="15">
        <v>2</v>
      </c>
      <c r="G19" s="15">
        <v>3</v>
      </c>
      <c r="H19" s="19">
        <v>871.5</v>
      </c>
      <c r="I19" s="56">
        <v>577.29999999999995</v>
      </c>
      <c r="J19" s="26">
        <v>493.1</v>
      </c>
      <c r="K19" s="20">
        <v>14</v>
      </c>
      <c r="L19" s="31">
        <f>'Раздел II'!C10</f>
        <v>7059401.2699999996</v>
      </c>
      <c r="M19" s="21"/>
      <c r="N19" s="21"/>
      <c r="O19" s="31">
        <v>7059401.2699999996</v>
      </c>
      <c r="P19" s="21"/>
      <c r="Q19" s="21"/>
      <c r="R19" s="22">
        <v>2023</v>
      </c>
      <c r="S19" s="22">
        <v>2024</v>
      </c>
    </row>
    <row r="20" spans="1:19" x14ac:dyDescent="0.25">
      <c r="A20" s="40">
        <v>2</v>
      </c>
      <c r="B20" s="18" t="s">
        <v>79</v>
      </c>
      <c r="C20" s="17">
        <v>1965</v>
      </c>
      <c r="D20" s="17"/>
      <c r="E20" s="17" t="s">
        <v>77</v>
      </c>
      <c r="F20" s="15">
        <v>2</v>
      </c>
      <c r="G20" s="15">
        <v>2</v>
      </c>
      <c r="H20" s="19">
        <v>457.1</v>
      </c>
      <c r="I20" s="56">
        <v>357.1</v>
      </c>
      <c r="J20" s="26">
        <v>296.2</v>
      </c>
      <c r="K20" s="20">
        <v>18</v>
      </c>
      <c r="L20" s="31">
        <f>'Раздел II'!C11</f>
        <v>4079783.85</v>
      </c>
      <c r="M20" s="21"/>
      <c r="N20" s="21"/>
      <c r="O20" s="31">
        <v>4079783.85</v>
      </c>
      <c r="P20" s="21"/>
      <c r="Q20" s="21"/>
      <c r="R20" s="22">
        <v>2023</v>
      </c>
      <c r="S20" s="22">
        <v>2024</v>
      </c>
    </row>
    <row r="21" spans="1:19" x14ac:dyDescent="0.25">
      <c r="A21" s="70" t="s">
        <v>30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ht="15.75" customHeight="1" x14ac:dyDescent="0.25">
      <c r="A22" s="70" t="s">
        <v>29</v>
      </c>
      <c r="B22" s="7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75" customHeight="1" x14ac:dyDescent="0.25">
      <c r="A23" s="70" t="s">
        <v>31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ht="15.75" customHeight="1" x14ac:dyDescent="0.25">
      <c r="A24" s="70" t="s">
        <v>29</v>
      </c>
      <c r="B24" s="7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 customHeight="1" x14ac:dyDescent="0.25">
      <c r="A25" s="40">
        <v>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x14ac:dyDescent="0.25">
      <c r="A26" s="40">
        <v>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36.75" customHeight="1" x14ac:dyDescent="0.25">
      <c r="A27" s="70" t="s">
        <v>32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ht="30.75" customHeight="1" x14ac:dyDescent="0.25">
      <c r="A28" s="70" t="s">
        <v>29</v>
      </c>
      <c r="B28" s="7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 customHeight="1" x14ac:dyDescent="0.25">
      <c r="A29" s="40">
        <v>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40">
        <v>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73" t="s">
        <v>35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s="61" customFormat="1" ht="15.75" customHeight="1" x14ac:dyDescent="0.2">
      <c r="A32" s="71" t="s">
        <v>27</v>
      </c>
      <c r="B32" s="71"/>
      <c r="C32" s="58"/>
      <c r="D32" s="58"/>
      <c r="E32" s="58"/>
      <c r="F32" s="58"/>
      <c r="G32" s="58"/>
      <c r="H32" s="59">
        <f>SUM(H33:H34)</f>
        <v>2442.9999999999995</v>
      </c>
      <c r="I32" s="59">
        <f>SUM(I33:I34)</f>
        <v>2005.6</v>
      </c>
      <c r="J32" s="59">
        <f>SUM(J33:J34)</f>
        <v>1817.9</v>
      </c>
      <c r="K32" s="58">
        <v>85</v>
      </c>
      <c r="L32" s="60">
        <f>L34</f>
        <v>8194960.0899999999</v>
      </c>
      <c r="M32" s="60">
        <f t="shared" ref="M32:Q32" si="0">M34</f>
        <v>0</v>
      </c>
      <c r="N32" s="60">
        <f t="shared" si="0"/>
        <v>0</v>
      </c>
      <c r="O32" s="60">
        <f t="shared" si="0"/>
        <v>8194960.0899999999</v>
      </c>
      <c r="P32" s="59">
        <f t="shared" si="0"/>
        <v>0</v>
      </c>
      <c r="Q32" s="59">
        <f t="shared" si="0"/>
        <v>0</v>
      </c>
      <c r="R32" s="58" t="s">
        <v>97</v>
      </c>
      <c r="S32" s="58" t="s">
        <v>97</v>
      </c>
    </row>
    <row r="33" spans="1:19" ht="15.75" customHeight="1" x14ac:dyDescent="0.25">
      <c r="A33" s="70" t="s">
        <v>33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19.5" customHeight="1" x14ac:dyDescent="0.25">
      <c r="A34" s="74" t="s">
        <v>29</v>
      </c>
      <c r="B34" s="74"/>
      <c r="C34" s="41"/>
      <c r="D34" s="41"/>
      <c r="E34" s="41"/>
      <c r="F34" s="41"/>
      <c r="G34" s="41"/>
      <c r="H34" s="39">
        <f>SUM(H35:H37)</f>
        <v>2442.9999999999995</v>
      </c>
      <c r="I34" s="39">
        <f>SUM(I35:I37)</f>
        <v>2005.6</v>
      </c>
      <c r="J34" s="39">
        <f>SUM(J35:J37)</f>
        <v>1817.9</v>
      </c>
      <c r="K34" s="41">
        <v>85</v>
      </c>
      <c r="L34" s="44">
        <v>8194960.0899999999</v>
      </c>
      <c r="M34" s="44">
        <v>0</v>
      </c>
      <c r="N34" s="44">
        <v>0</v>
      </c>
      <c r="O34" s="44">
        <v>8194960.0899999999</v>
      </c>
      <c r="P34" s="44">
        <v>0</v>
      </c>
      <c r="Q34" s="44">
        <v>0</v>
      </c>
      <c r="R34" s="41" t="s">
        <v>97</v>
      </c>
      <c r="S34" s="41" t="s">
        <v>97</v>
      </c>
    </row>
    <row r="35" spans="1:19" ht="15.75" customHeight="1" x14ac:dyDescent="0.25">
      <c r="A35" s="40">
        <v>1</v>
      </c>
      <c r="B35" s="16" t="s">
        <v>78</v>
      </c>
      <c r="C35" s="17">
        <v>1977</v>
      </c>
      <c r="D35" s="17"/>
      <c r="E35" s="17" t="s">
        <v>77</v>
      </c>
      <c r="F35" s="15">
        <v>2</v>
      </c>
      <c r="G35" s="15">
        <v>2</v>
      </c>
      <c r="H35" s="19">
        <v>806.8</v>
      </c>
      <c r="I35" s="56">
        <v>806.8</v>
      </c>
      <c r="J35" s="26">
        <v>745</v>
      </c>
      <c r="K35" s="20">
        <v>31</v>
      </c>
      <c r="L35" s="32">
        <v>3176459.63</v>
      </c>
      <c r="M35" s="21"/>
      <c r="N35" s="21"/>
      <c r="O35" s="32">
        <v>3176459.63</v>
      </c>
      <c r="P35" s="21"/>
      <c r="Q35" s="21"/>
      <c r="R35" s="22">
        <v>2024</v>
      </c>
      <c r="S35" s="22">
        <v>2024</v>
      </c>
    </row>
    <row r="36" spans="1:19" ht="15.75" customHeight="1" x14ac:dyDescent="0.25">
      <c r="A36" s="64">
        <v>2</v>
      </c>
      <c r="B36" s="16" t="s">
        <v>82</v>
      </c>
      <c r="C36" s="17">
        <v>1983</v>
      </c>
      <c r="D36" s="17"/>
      <c r="E36" s="17" t="s">
        <v>80</v>
      </c>
      <c r="F36" s="15">
        <v>3</v>
      </c>
      <c r="G36" s="15">
        <v>3</v>
      </c>
      <c r="H36" s="19">
        <v>1298.0999999999999</v>
      </c>
      <c r="I36" s="56">
        <v>860.7</v>
      </c>
      <c r="J36" s="26">
        <v>734.8</v>
      </c>
      <c r="K36" s="20">
        <v>34</v>
      </c>
      <c r="L36" s="32">
        <v>3626084.15</v>
      </c>
      <c r="M36" s="21"/>
      <c r="N36" s="21"/>
      <c r="O36" s="32">
        <v>3626084.15</v>
      </c>
      <c r="P36" s="21"/>
      <c r="Q36" s="21"/>
      <c r="R36" s="22">
        <v>2024</v>
      </c>
      <c r="S36" s="22">
        <v>2024</v>
      </c>
    </row>
    <row r="37" spans="1:19" s="69" customFormat="1" ht="15.75" customHeight="1" x14ac:dyDescent="0.25">
      <c r="A37" s="67">
        <v>3</v>
      </c>
      <c r="B37" s="23" t="s">
        <v>98</v>
      </c>
      <c r="C37" s="24">
        <v>1971</v>
      </c>
      <c r="D37" s="24"/>
      <c r="E37" s="24" t="s">
        <v>77</v>
      </c>
      <c r="F37" s="25">
        <v>2</v>
      </c>
      <c r="G37" s="25">
        <v>1</v>
      </c>
      <c r="H37" s="26">
        <v>338.1</v>
      </c>
      <c r="I37" s="26">
        <v>338.1</v>
      </c>
      <c r="J37" s="26">
        <v>338.1</v>
      </c>
      <c r="K37" s="27">
        <v>20</v>
      </c>
      <c r="L37" s="57">
        <v>1392416.31</v>
      </c>
      <c r="M37" s="68"/>
      <c r="N37" s="68"/>
      <c r="O37" s="57">
        <v>1392416.31</v>
      </c>
      <c r="P37" s="68"/>
      <c r="Q37" s="68"/>
      <c r="R37" s="22">
        <v>2024</v>
      </c>
      <c r="S37" s="22">
        <v>2024</v>
      </c>
    </row>
    <row r="38" spans="1:19" x14ac:dyDescent="0.25">
      <c r="A38" s="70" t="s">
        <v>30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ht="15.75" customHeight="1" x14ac:dyDescent="0.25">
      <c r="A39" s="70" t="s">
        <v>29</v>
      </c>
      <c r="B39" s="7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 customHeight="1" x14ac:dyDescent="0.25">
      <c r="A40" s="70" t="s">
        <v>31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19" ht="15.75" customHeight="1" x14ac:dyDescent="0.25">
      <c r="A41" s="70" t="s">
        <v>29</v>
      </c>
      <c r="B41" s="7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.75" customHeight="1" x14ac:dyDescent="0.25">
      <c r="A42" s="40">
        <v>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40">
        <v>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28.5" customHeight="1" x14ac:dyDescent="0.25">
      <c r="A44" s="70" t="s">
        <v>32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1:19" ht="27.75" customHeight="1" x14ac:dyDescent="0.25">
      <c r="A45" s="70" t="s">
        <v>29</v>
      </c>
      <c r="B45" s="7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 customHeight="1" x14ac:dyDescent="0.25">
      <c r="A46" s="40">
        <v>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40">
        <v>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73" t="s">
        <v>36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1:19" ht="15.75" customHeight="1" x14ac:dyDescent="0.25">
      <c r="A49" s="73" t="s">
        <v>27</v>
      </c>
      <c r="B49" s="73"/>
      <c r="C49" s="3"/>
      <c r="D49" s="3"/>
      <c r="E49" s="3"/>
      <c r="F49" s="3"/>
      <c r="G49" s="3"/>
      <c r="H49" s="59">
        <f>H52</f>
        <v>469.9</v>
      </c>
      <c r="I49" s="59">
        <f t="shared" ref="I49:Q49" si="1">I52</f>
        <v>469.9</v>
      </c>
      <c r="J49" s="59">
        <f t="shared" si="1"/>
        <v>295.3</v>
      </c>
      <c r="K49" s="59">
        <f t="shared" si="1"/>
        <v>12</v>
      </c>
      <c r="L49" s="60">
        <f t="shared" si="1"/>
        <v>2524538.77</v>
      </c>
      <c r="M49" s="60">
        <f t="shared" si="1"/>
        <v>0</v>
      </c>
      <c r="N49" s="60">
        <f t="shared" si="1"/>
        <v>0</v>
      </c>
      <c r="O49" s="60">
        <f t="shared" si="1"/>
        <v>2524538.77</v>
      </c>
      <c r="P49" s="60">
        <f t="shared" si="1"/>
        <v>0</v>
      </c>
      <c r="Q49" s="60">
        <f t="shared" si="1"/>
        <v>0</v>
      </c>
      <c r="R49" s="58" t="s">
        <v>97</v>
      </c>
      <c r="S49" s="58" t="s">
        <v>97</v>
      </c>
    </row>
    <row r="50" spans="1:19" ht="15.75" customHeight="1" x14ac:dyDescent="0.25">
      <c r="A50" s="70" t="s">
        <v>33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</row>
    <row r="51" spans="1:19" ht="15.75" customHeight="1" x14ac:dyDescent="0.25">
      <c r="A51" s="74" t="s">
        <v>29</v>
      </c>
      <c r="B51" s="74"/>
      <c r="C51" s="41"/>
      <c r="D51" s="41"/>
      <c r="E51" s="41"/>
      <c r="F51" s="41"/>
      <c r="G51" s="41"/>
      <c r="H51" s="39">
        <f>SUM(H52:H52)</f>
        <v>469.9</v>
      </c>
      <c r="I51" s="39">
        <f>SUM(I52:I52)</f>
        <v>469.9</v>
      </c>
      <c r="J51" s="39">
        <f>SUM(J52:J52)</f>
        <v>295.3</v>
      </c>
      <c r="K51" s="41">
        <v>12</v>
      </c>
      <c r="L51" s="43">
        <f>L52</f>
        <v>2524538.77</v>
      </c>
      <c r="M51" s="44">
        <v>0</v>
      </c>
      <c r="N51" s="44">
        <v>0</v>
      </c>
      <c r="O51" s="43">
        <f>O52</f>
        <v>2524538.77</v>
      </c>
      <c r="P51" s="44">
        <v>0</v>
      </c>
      <c r="Q51" s="44">
        <v>0</v>
      </c>
      <c r="R51" s="41" t="s">
        <v>97</v>
      </c>
      <c r="S51" s="41" t="s">
        <v>97</v>
      </c>
    </row>
    <row r="52" spans="1:19" ht="15.75" customHeight="1" x14ac:dyDescent="0.25">
      <c r="A52" s="40">
        <v>1</v>
      </c>
      <c r="B52" s="29" t="s">
        <v>81</v>
      </c>
      <c r="C52" s="24">
        <v>1964</v>
      </c>
      <c r="D52" s="24"/>
      <c r="E52" s="24" t="s">
        <v>77</v>
      </c>
      <c r="F52" s="25">
        <v>2</v>
      </c>
      <c r="G52" s="25">
        <v>3</v>
      </c>
      <c r="H52" s="26">
        <v>469.9</v>
      </c>
      <c r="I52" s="56">
        <v>469.9</v>
      </c>
      <c r="J52" s="26">
        <v>295.3</v>
      </c>
      <c r="K52" s="27">
        <v>12</v>
      </c>
      <c r="L52" s="33">
        <v>2524538.77</v>
      </c>
      <c r="M52" s="28"/>
      <c r="N52" s="28"/>
      <c r="O52" s="33">
        <v>2524538.77</v>
      </c>
      <c r="P52" s="28"/>
      <c r="Q52" s="28"/>
      <c r="R52" s="22">
        <v>2025</v>
      </c>
      <c r="S52" s="22">
        <v>2025</v>
      </c>
    </row>
    <row r="53" spans="1:19" x14ac:dyDescent="0.25">
      <c r="A53" s="70" t="s">
        <v>30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1:19" ht="15.75" customHeight="1" x14ac:dyDescent="0.25">
      <c r="A54" s="70" t="s">
        <v>29</v>
      </c>
      <c r="B54" s="7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.75" customHeight="1" x14ac:dyDescent="0.25">
      <c r="A55" s="70" t="s">
        <v>31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1:19" ht="15.75" customHeight="1" x14ac:dyDescent="0.25">
      <c r="A56" s="70" t="s">
        <v>29</v>
      </c>
      <c r="B56" s="7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5.75" customHeight="1" x14ac:dyDescent="0.25">
      <c r="A57" s="40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30.75" customHeight="1" x14ac:dyDescent="0.25">
      <c r="A58" s="70" t="s">
        <v>32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1:19" ht="36" customHeight="1" x14ac:dyDescent="0.25">
      <c r="A59" s="70" t="s">
        <v>29</v>
      </c>
      <c r="B59" s="7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.75" customHeight="1" x14ac:dyDescent="0.25">
      <c r="A60" s="40">
        <v>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73" t="s">
        <v>84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1:19" s="61" customFormat="1" ht="18.75" customHeight="1" x14ac:dyDescent="0.2">
      <c r="A62" s="71" t="s">
        <v>27</v>
      </c>
      <c r="B62" s="71"/>
      <c r="C62" s="58"/>
      <c r="D62" s="58"/>
      <c r="E62" s="58"/>
      <c r="F62" s="58"/>
      <c r="G62" s="58"/>
      <c r="H62" s="59">
        <f>H65</f>
        <v>808</v>
      </c>
      <c r="I62" s="59">
        <f t="shared" ref="I62:Q62" si="2">I65</f>
        <v>471</v>
      </c>
      <c r="J62" s="59">
        <f t="shared" si="2"/>
        <v>471</v>
      </c>
      <c r="K62" s="59">
        <f t="shared" si="2"/>
        <v>25</v>
      </c>
      <c r="L62" s="60">
        <f t="shared" si="2"/>
        <v>4862609.08</v>
      </c>
      <c r="M62" s="60">
        <f t="shared" si="2"/>
        <v>0</v>
      </c>
      <c r="N62" s="60">
        <f t="shared" si="2"/>
        <v>0</v>
      </c>
      <c r="O62" s="60">
        <f t="shared" si="2"/>
        <v>4862609.08</v>
      </c>
      <c r="P62" s="60">
        <f t="shared" si="2"/>
        <v>0</v>
      </c>
      <c r="Q62" s="60">
        <f t="shared" si="2"/>
        <v>0</v>
      </c>
      <c r="R62" s="58">
        <v>2023</v>
      </c>
      <c r="S62" s="58">
        <v>2023</v>
      </c>
    </row>
    <row r="63" spans="1:19" ht="15.75" customHeight="1" x14ac:dyDescent="0.25">
      <c r="A63" s="70" t="s">
        <v>33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1:19" ht="15.75" customHeight="1" x14ac:dyDescent="0.25">
      <c r="A64" s="72" t="s">
        <v>29</v>
      </c>
      <c r="B64" s="72"/>
      <c r="C64" s="41"/>
      <c r="D64" s="41"/>
      <c r="E64" s="41"/>
      <c r="F64" s="41"/>
      <c r="G64" s="41"/>
      <c r="H64" s="42">
        <v>808</v>
      </c>
      <c r="I64" s="42">
        <v>471</v>
      </c>
      <c r="J64" s="42">
        <v>471</v>
      </c>
      <c r="K64" s="41">
        <v>25</v>
      </c>
      <c r="L64" s="43">
        <v>4862609.08</v>
      </c>
      <c r="M64" s="43">
        <v>0</v>
      </c>
      <c r="N64" s="43">
        <v>0</v>
      </c>
      <c r="O64" s="43">
        <v>4862609.08</v>
      </c>
      <c r="P64" s="43">
        <v>0</v>
      </c>
      <c r="Q64" s="43">
        <v>0</v>
      </c>
      <c r="R64" s="41"/>
      <c r="S64" s="41"/>
    </row>
    <row r="65" spans="1:19" ht="15.75" customHeight="1" x14ac:dyDescent="0.25">
      <c r="A65" s="40">
        <v>1</v>
      </c>
      <c r="B65" s="24" t="s">
        <v>83</v>
      </c>
      <c r="C65" s="22">
        <v>1978</v>
      </c>
      <c r="D65" s="22"/>
      <c r="E65" s="22" t="s">
        <v>77</v>
      </c>
      <c r="F65" s="22">
        <v>2</v>
      </c>
      <c r="G65" s="22">
        <v>2</v>
      </c>
      <c r="H65" s="26">
        <v>808</v>
      </c>
      <c r="I65" s="26">
        <v>471</v>
      </c>
      <c r="J65" s="26">
        <v>471</v>
      </c>
      <c r="K65" s="22">
        <v>25</v>
      </c>
      <c r="L65" s="57">
        <f>'Раздел II'!C22</f>
        <v>4862609.08</v>
      </c>
      <c r="M65" s="57"/>
      <c r="N65" s="57"/>
      <c r="O65" s="57">
        <f>L65</f>
        <v>4862609.08</v>
      </c>
      <c r="P65" s="57"/>
      <c r="Q65" s="57"/>
      <c r="R65" s="22">
        <v>2023</v>
      </c>
      <c r="S65" s="22">
        <v>2023</v>
      </c>
    </row>
    <row r="66" spans="1:19" x14ac:dyDescent="0.25">
      <c r="A66" s="70" t="s">
        <v>30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7" spans="1:19" ht="15.75" customHeight="1" x14ac:dyDescent="0.25">
      <c r="A67" s="70" t="s">
        <v>29</v>
      </c>
      <c r="B67" s="7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5.75" customHeight="1" x14ac:dyDescent="0.25">
      <c r="A68" s="70" t="s">
        <v>31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1:19" ht="15.75" customHeight="1" x14ac:dyDescent="0.25">
      <c r="A69" s="70" t="s">
        <v>29</v>
      </c>
      <c r="B69" s="7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5.75" customHeight="1" x14ac:dyDescent="0.25">
      <c r="A70" s="40">
        <v>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28.5" customHeight="1" x14ac:dyDescent="0.25">
      <c r="A71" s="70" t="s">
        <v>32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</row>
    <row r="72" spans="1:19" ht="29.25" customHeight="1" x14ac:dyDescent="0.25">
      <c r="A72" s="70" t="s">
        <v>29</v>
      </c>
      <c r="B72" s="7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5.75" customHeight="1" x14ac:dyDescent="0.25">
      <c r="A73" s="40">
        <v>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</sheetData>
  <mergeCells count="63">
    <mergeCell ref="A28:B28"/>
    <mergeCell ref="A31:S31"/>
    <mergeCell ref="A21:S21"/>
    <mergeCell ref="A22:B22"/>
    <mergeCell ref="A23:S23"/>
    <mergeCell ref="A24:B24"/>
    <mergeCell ref="A27:S27"/>
    <mergeCell ref="B2:C2"/>
    <mergeCell ref="H1:K1"/>
    <mergeCell ref="H2:L2"/>
    <mergeCell ref="N1:S1"/>
    <mergeCell ref="A18:B18"/>
    <mergeCell ref="M11:Q11"/>
    <mergeCell ref="R12:R13"/>
    <mergeCell ref="S12:S13"/>
    <mergeCell ref="A15:S15"/>
    <mergeCell ref="A16:B16"/>
    <mergeCell ref="G10:G13"/>
    <mergeCell ref="A17:R17"/>
    <mergeCell ref="H10:H12"/>
    <mergeCell ref="I10:J10"/>
    <mergeCell ref="K10:K12"/>
    <mergeCell ref="L10:Q10"/>
    <mergeCell ref="R10:S11"/>
    <mergeCell ref="C11:C13"/>
    <mergeCell ref="D11:D13"/>
    <mergeCell ref="I11:I12"/>
    <mergeCell ref="J11:J12"/>
    <mergeCell ref="L11:L12"/>
    <mergeCell ref="A10:A13"/>
    <mergeCell ref="B10:B13"/>
    <mergeCell ref="C10:D10"/>
    <mergeCell ref="E10:E13"/>
    <mergeCell ref="F10:F13"/>
    <mergeCell ref="A32:B32"/>
    <mergeCell ref="A33:S33"/>
    <mergeCell ref="A34:B34"/>
    <mergeCell ref="A38:S38"/>
    <mergeCell ref="A39:B39"/>
    <mergeCell ref="A40:S40"/>
    <mergeCell ref="A41:B41"/>
    <mergeCell ref="A44:S44"/>
    <mergeCell ref="A45:B45"/>
    <mergeCell ref="A48:S48"/>
    <mergeCell ref="A49:B49"/>
    <mergeCell ref="A50:S50"/>
    <mergeCell ref="A51:B51"/>
    <mergeCell ref="A53:S53"/>
    <mergeCell ref="A54:B54"/>
    <mergeCell ref="A55:S55"/>
    <mergeCell ref="A56:B56"/>
    <mergeCell ref="A58:S58"/>
    <mergeCell ref="A59:B59"/>
    <mergeCell ref="A61:S61"/>
    <mergeCell ref="A68:S68"/>
    <mergeCell ref="A69:B69"/>
    <mergeCell ref="A71:S71"/>
    <mergeCell ref="A72:B72"/>
    <mergeCell ref="A62:B62"/>
    <mergeCell ref="A63:S63"/>
    <mergeCell ref="A64:B64"/>
    <mergeCell ref="A66:S66"/>
    <mergeCell ref="A67:B67"/>
  </mergeCells>
  <pageMargins left="0.25" right="0.25" top="0.75" bottom="0.75" header="0.3" footer="0.3"/>
  <pageSetup paperSize="9" scale="71" fitToHeight="0" orientation="landscape" r:id="rId1"/>
  <colBreaks count="1" manualBreakCount="1">
    <brk id="19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zoomScale="90" zoomScaleNormal="90" zoomScaleSheetLayoutView="80" workbookViewId="0">
      <selection activeCell="E16" sqref="E16"/>
    </sheetView>
  </sheetViews>
  <sheetFormatPr defaultRowHeight="15.75" x14ac:dyDescent="0.25"/>
  <cols>
    <col min="1" max="1" width="4.85546875" style="1" customWidth="1"/>
    <col min="2" max="2" width="34.140625" style="1" customWidth="1"/>
    <col min="3" max="3" width="13.7109375" style="1" customWidth="1"/>
    <col min="4" max="4" width="9.140625" style="1"/>
    <col min="5" max="5" width="10" style="1" customWidth="1"/>
    <col min="6" max="6" width="9.5703125" style="1" customWidth="1"/>
    <col min="7" max="10" width="9.140625" style="1"/>
    <col min="11" max="11" width="8.5703125" style="1" customWidth="1"/>
    <col min="12" max="12" width="7" style="1" customWidth="1"/>
    <col min="13" max="14" width="9.140625" style="1"/>
    <col min="15" max="15" width="9.140625" style="1" customWidth="1"/>
    <col min="16" max="16" width="12.5703125" style="1" customWidth="1"/>
    <col min="17" max="18" width="9.140625" style="1"/>
    <col min="19" max="19" width="7.42578125" style="1" customWidth="1"/>
    <col min="20" max="20" width="13.28515625" style="1" customWidth="1"/>
    <col min="21" max="22" width="7.42578125" style="1" customWidth="1"/>
    <col min="23" max="23" width="6.42578125" style="1" customWidth="1"/>
    <col min="24" max="24" width="6.5703125" style="1" customWidth="1"/>
    <col min="25" max="25" width="9.140625" style="1"/>
    <col min="26" max="26" width="11.85546875" style="1" customWidth="1"/>
    <col min="27" max="27" width="14.7109375" style="1" customWidth="1"/>
    <col min="28" max="16384" width="9.140625" style="1"/>
  </cols>
  <sheetData>
    <row r="1" spans="1:27" ht="18.75" x14ac:dyDescent="0.25">
      <c r="F1" s="5" t="s">
        <v>68</v>
      </c>
    </row>
    <row r="2" spans="1:27" ht="18.75" x14ac:dyDescent="0.3">
      <c r="C2" s="6"/>
    </row>
    <row r="3" spans="1:27" x14ac:dyDescent="0.25">
      <c r="A3" s="70" t="s">
        <v>0</v>
      </c>
      <c r="B3" s="70" t="s">
        <v>40</v>
      </c>
      <c r="C3" s="70" t="s">
        <v>41</v>
      </c>
      <c r="D3" s="70" t="s">
        <v>42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44.25" customHeight="1" x14ac:dyDescent="0.25">
      <c r="A4" s="70"/>
      <c r="B4" s="70"/>
      <c r="C4" s="70"/>
      <c r="D4" s="70" t="s">
        <v>43</v>
      </c>
      <c r="E4" s="70"/>
      <c r="F4" s="70"/>
      <c r="G4" s="70"/>
      <c r="H4" s="70"/>
      <c r="I4" s="70"/>
      <c r="J4" s="70"/>
      <c r="K4" s="80" t="s">
        <v>44</v>
      </c>
      <c r="L4" s="80"/>
      <c r="M4" s="70" t="s">
        <v>45</v>
      </c>
      <c r="N4" s="70"/>
      <c r="O4" s="70" t="s">
        <v>46</v>
      </c>
      <c r="P4" s="70"/>
      <c r="Q4" s="70" t="s">
        <v>47</v>
      </c>
      <c r="R4" s="70"/>
      <c r="S4" s="70" t="s">
        <v>48</v>
      </c>
      <c r="T4" s="70"/>
      <c r="U4" s="70"/>
      <c r="V4" s="70"/>
      <c r="W4" s="70" t="s">
        <v>49</v>
      </c>
      <c r="X4" s="70"/>
      <c r="Y4" s="80" t="s">
        <v>50</v>
      </c>
      <c r="Z4" s="80" t="s">
        <v>51</v>
      </c>
      <c r="AA4" s="70" t="s">
        <v>52</v>
      </c>
    </row>
    <row r="5" spans="1:27" ht="99.75" customHeight="1" x14ac:dyDescent="0.25">
      <c r="A5" s="70"/>
      <c r="B5" s="70"/>
      <c r="C5" s="70"/>
      <c r="D5" s="2" t="s">
        <v>53</v>
      </c>
      <c r="E5" s="2" t="s">
        <v>54</v>
      </c>
      <c r="F5" s="8" t="s">
        <v>55</v>
      </c>
      <c r="G5" s="2" t="s">
        <v>56</v>
      </c>
      <c r="H5" s="2" t="s">
        <v>57</v>
      </c>
      <c r="I5" s="2" t="s">
        <v>58</v>
      </c>
      <c r="J5" s="2" t="s">
        <v>59</v>
      </c>
      <c r="K5" s="80"/>
      <c r="L5" s="80"/>
      <c r="M5" s="70"/>
      <c r="N5" s="70"/>
      <c r="O5" s="70"/>
      <c r="P5" s="70"/>
      <c r="Q5" s="70"/>
      <c r="R5" s="70"/>
      <c r="S5" s="70" t="s">
        <v>60</v>
      </c>
      <c r="T5" s="70"/>
      <c r="U5" s="70" t="s">
        <v>61</v>
      </c>
      <c r="V5" s="70"/>
      <c r="W5" s="70"/>
      <c r="X5" s="70"/>
      <c r="Y5" s="80"/>
      <c r="Z5" s="80"/>
      <c r="AA5" s="70"/>
    </row>
    <row r="6" spans="1:27" ht="31.5" x14ac:dyDescent="0.25">
      <c r="A6" s="70"/>
      <c r="B6" s="70"/>
      <c r="C6" s="2" t="s">
        <v>26</v>
      </c>
      <c r="D6" s="2" t="s">
        <v>26</v>
      </c>
      <c r="E6" s="2" t="s">
        <v>26</v>
      </c>
      <c r="F6" s="2" t="s">
        <v>26</v>
      </c>
      <c r="G6" s="2" t="s">
        <v>26</v>
      </c>
      <c r="H6" s="2" t="s">
        <v>26</v>
      </c>
      <c r="I6" s="2" t="s">
        <v>26</v>
      </c>
      <c r="J6" s="2" t="s">
        <v>26</v>
      </c>
      <c r="K6" s="2" t="s">
        <v>62</v>
      </c>
      <c r="L6" s="2" t="s">
        <v>26</v>
      </c>
      <c r="M6" s="2" t="s">
        <v>62</v>
      </c>
      <c r="N6" s="2" t="s">
        <v>26</v>
      </c>
      <c r="O6" s="2" t="s">
        <v>24</v>
      </c>
      <c r="P6" s="2" t="s">
        <v>26</v>
      </c>
      <c r="Q6" s="2" t="s">
        <v>24</v>
      </c>
      <c r="R6" s="2" t="s">
        <v>26</v>
      </c>
      <c r="S6" s="2" t="s">
        <v>24</v>
      </c>
      <c r="T6" s="2" t="s">
        <v>26</v>
      </c>
      <c r="U6" s="2" t="s">
        <v>24</v>
      </c>
      <c r="V6" s="2" t="s">
        <v>26</v>
      </c>
      <c r="W6" s="2" t="s">
        <v>63</v>
      </c>
      <c r="X6" s="2" t="s">
        <v>26</v>
      </c>
      <c r="Y6" s="2" t="s">
        <v>26</v>
      </c>
      <c r="Z6" s="2" t="s">
        <v>26</v>
      </c>
      <c r="AA6" s="2" t="s">
        <v>26</v>
      </c>
    </row>
    <row r="7" spans="1:27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</row>
    <row r="8" spans="1:27" x14ac:dyDescent="0.25">
      <c r="A8" s="72" t="s">
        <v>34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s="45" customFormat="1" x14ac:dyDescent="0.25">
      <c r="A9" s="74" t="s">
        <v>29</v>
      </c>
      <c r="B9" s="74"/>
      <c r="C9" s="50">
        <f>C10+C11</f>
        <v>11139185.119999999</v>
      </c>
      <c r="D9" s="50">
        <f t="shared" ref="D9:AA9" si="0">D10+D11</f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 t="shared" si="0"/>
        <v>0</v>
      </c>
      <c r="O9" s="50">
        <f t="shared" si="0"/>
        <v>1215</v>
      </c>
      <c r="P9" s="50">
        <f t="shared" si="0"/>
        <v>10330092.32</v>
      </c>
      <c r="Q9" s="50">
        <f t="shared" si="0"/>
        <v>0</v>
      </c>
      <c r="R9" s="50">
        <f t="shared" si="0"/>
        <v>0</v>
      </c>
      <c r="S9" s="50">
        <f t="shared" si="0"/>
        <v>0</v>
      </c>
      <c r="T9" s="50">
        <f t="shared" si="0"/>
        <v>0</v>
      </c>
      <c r="U9" s="50">
        <f t="shared" si="0"/>
        <v>0</v>
      </c>
      <c r="V9" s="50">
        <f t="shared" si="0"/>
        <v>0</v>
      </c>
      <c r="W9" s="50">
        <f t="shared" si="0"/>
        <v>0</v>
      </c>
      <c r="X9" s="50">
        <f t="shared" si="0"/>
        <v>0</v>
      </c>
      <c r="Y9" s="50">
        <f t="shared" si="0"/>
        <v>0</v>
      </c>
      <c r="Z9" s="50">
        <f t="shared" si="0"/>
        <v>809092.8</v>
      </c>
      <c r="AA9" s="50">
        <f t="shared" si="0"/>
        <v>0</v>
      </c>
    </row>
    <row r="10" spans="1:27" ht="18.75" customHeight="1" x14ac:dyDescent="0.25">
      <c r="A10" s="38">
        <v>1</v>
      </c>
      <c r="B10" s="16" t="s">
        <v>76</v>
      </c>
      <c r="C10" s="31">
        <v>7059401.2699999996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>
        <v>770</v>
      </c>
      <c r="P10" s="31" t="s">
        <v>85</v>
      </c>
      <c r="Q10" s="31"/>
      <c r="R10" s="31"/>
      <c r="S10" s="31"/>
      <c r="T10" s="31"/>
      <c r="U10" s="31"/>
      <c r="V10" s="31"/>
      <c r="W10" s="31"/>
      <c r="X10" s="31"/>
      <c r="Y10" s="31"/>
      <c r="Z10" s="31" t="s">
        <v>87</v>
      </c>
      <c r="AA10" s="31"/>
    </row>
    <row r="11" spans="1:27" x14ac:dyDescent="0.25">
      <c r="A11" s="38">
        <v>2</v>
      </c>
      <c r="B11" s="18" t="s">
        <v>79</v>
      </c>
      <c r="C11" s="31">
        <f>P11+Z11</f>
        <v>4079783.85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>
        <v>445</v>
      </c>
      <c r="P11" s="31" t="s">
        <v>86</v>
      </c>
      <c r="Q11" s="31"/>
      <c r="R11" s="31"/>
      <c r="S11" s="31"/>
      <c r="T11" s="31"/>
      <c r="U11" s="31"/>
      <c r="V11" s="31"/>
      <c r="W11" s="31"/>
      <c r="X11" s="31"/>
      <c r="Y11" s="31"/>
      <c r="Z11" s="31" t="s">
        <v>88</v>
      </c>
      <c r="AA11" s="31"/>
    </row>
    <row r="12" spans="1:27" ht="15.75" customHeight="1" x14ac:dyDescent="0.25">
      <c r="A12" s="72" t="s">
        <v>35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45" customFormat="1" x14ac:dyDescent="0.25">
      <c r="A13" s="74" t="s">
        <v>29</v>
      </c>
      <c r="B13" s="74"/>
      <c r="C13" s="50">
        <f>C14+C15+C16</f>
        <v>8194960.0899999999</v>
      </c>
      <c r="D13" s="50">
        <f t="shared" ref="D13:AA13" si="1">D14+D15</f>
        <v>0</v>
      </c>
      <c r="E13" s="50">
        <f t="shared" si="1"/>
        <v>0</v>
      </c>
      <c r="F13" s="50">
        <f t="shared" si="1"/>
        <v>0</v>
      </c>
      <c r="G13" s="50">
        <f t="shared" si="1"/>
        <v>0</v>
      </c>
      <c r="H13" s="50">
        <f t="shared" si="1"/>
        <v>0</v>
      </c>
      <c r="I13" s="50">
        <f t="shared" si="1"/>
        <v>0</v>
      </c>
      <c r="J13" s="50">
        <f t="shared" si="1"/>
        <v>0</v>
      </c>
      <c r="K13" s="50">
        <f t="shared" si="1"/>
        <v>0</v>
      </c>
      <c r="L13" s="50">
        <f t="shared" si="1"/>
        <v>0</v>
      </c>
      <c r="M13" s="50">
        <f t="shared" si="1"/>
        <v>0</v>
      </c>
      <c r="N13" s="50">
        <f t="shared" si="1"/>
        <v>0</v>
      </c>
      <c r="O13" s="50">
        <f>O14+O15+O16</f>
        <v>899.6</v>
      </c>
      <c r="P13" s="50">
        <f>P14+P15+P16</f>
        <v>4653982.54</v>
      </c>
      <c r="Q13" s="50">
        <f t="shared" si="1"/>
        <v>0</v>
      </c>
      <c r="R13" s="50">
        <f t="shared" si="1"/>
        <v>0</v>
      </c>
      <c r="S13" s="50">
        <f t="shared" si="1"/>
        <v>710</v>
      </c>
      <c r="T13" s="50">
        <f t="shared" si="1"/>
        <v>2945738.03</v>
      </c>
      <c r="U13" s="50">
        <f t="shared" si="1"/>
        <v>0</v>
      </c>
      <c r="V13" s="50">
        <f t="shared" si="1"/>
        <v>0</v>
      </c>
      <c r="W13" s="50">
        <f t="shared" si="1"/>
        <v>0</v>
      </c>
      <c r="X13" s="50">
        <f t="shared" si="1"/>
        <v>0</v>
      </c>
      <c r="Y13" s="50">
        <f t="shared" si="1"/>
        <v>0</v>
      </c>
      <c r="Z13" s="50">
        <f>Z14+Z15+Z16</f>
        <v>595239.52</v>
      </c>
      <c r="AA13" s="50">
        <f t="shared" si="1"/>
        <v>0</v>
      </c>
    </row>
    <row r="14" spans="1:27" ht="17.25" customHeight="1" x14ac:dyDescent="0.25">
      <c r="A14" s="38">
        <v>1</v>
      </c>
      <c r="B14" s="16" t="s">
        <v>78</v>
      </c>
      <c r="C14" s="31">
        <v>3176459.63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32"/>
      <c r="P14" s="32"/>
      <c r="Q14" s="51"/>
      <c r="R14" s="51"/>
      <c r="S14" s="32">
        <v>710</v>
      </c>
      <c r="T14" s="32">
        <v>2945738.03</v>
      </c>
      <c r="U14" s="51"/>
      <c r="V14" s="51"/>
      <c r="W14" s="51"/>
      <c r="X14" s="51"/>
      <c r="Y14" s="51"/>
      <c r="Z14" s="31">
        <v>230721.6</v>
      </c>
      <c r="AA14" s="51"/>
    </row>
    <row r="15" spans="1:27" ht="17.25" customHeight="1" x14ac:dyDescent="0.25">
      <c r="A15" s="38">
        <v>2</v>
      </c>
      <c r="B15" s="23" t="s">
        <v>82</v>
      </c>
      <c r="C15" s="33">
        <v>3626084.15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34">
        <v>650</v>
      </c>
      <c r="P15" s="34">
        <v>3362704.15</v>
      </c>
      <c r="Q15" s="51"/>
      <c r="R15" s="51"/>
      <c r="S15" s="51"/>
      <c r="T15" s="51"/>
      <c r="U15" s="51"/>
      <c r="V15" s="51"/>
      <c r="W15" s="51"/>
      <c r="X15" s="51"/>
      <c r="Y15" s="51"/>
      <c r="Z15" s="33">
        <v>263380</v>
      </c>
      <c r="AA15" s="51"/>
    </row>
    <row r="16" spans="1:27" x14ac:dyDescent="0.25">
      <c r="A16" s="66">
        <v>3</v>
      </c>
      <c r="B16" s="23" t="s">
        <v>98</v>
      </c>
      <c r="C16" s="33">
        <v>1392416.31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34">
        <v>249.6</v>
      </c>
      <c r="P16" s="34">
        <v>1291278.3899999999</v>
      </c>
      <c r="Q16" s="51"/>
      <c r="R16" s="51"/>
      <c r="S16" s="51"/>
      <c r="T16" s="51"/>
      <c r="U16" s="51"/>
      <c r="V16" s="51"/>
      <c r="W16" s="51"/>
      <c r="X16" s="51"/>
      <c r="Y16" s="51"/>
      <c r="Z16" s="33">
        <v>101137.92</v>
      </c>
      <c r="AA16" s="51"/>
    </row>
    <row r="17" spans="1:27" s="45" customFormat="1" x14ac:dyDescent="0.25">
      <c r="A17" s="72" t="s">
        <v>36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s="47" customFormat="1" x14ac:dyDescent="0.25">
      <c r="A18" s="74" t="s">
        <v>29</v>
      </c>
      <c r="B18" s="74"/>
      <c r="C18" s="43">
        <f>C19</f>
        <v>2524538.77</v>
      </c>
      <c r="D18" s="43">
        <f t="shared" ref="D18:AA18" si="2">D19</f>
        <v>0</v>
      </c>
      <c r="E18" s="43">
        <f t="shared" si="2"/>
        <v>0</v>
      </c>
      <c r="F18" s="43">
        <f t="shared" si="2"/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P18" s="43">
        <f t="shared" si="2"/>
        <v>0</v>
      </c>
      <c r="Q18" s="43">
        <f t="shared" si="2"/>
        <v>0</v>
      </c>
      <c r="R18" s="43">
        <f t="shared" si="2"/>
        <v>0</v>
      </c>
      <c r="S18" s="43">
        <f t="shared" si="2"/>
        <v>542</v>
      </c>
      <c r="T18" s="43" t="str">
        <f t="shared" si="2"/>
        <v>2 341 169,33</v>
      </c>
      <c r="U18" s="43">
        <f t="shared" si="2"/>
        <v>0</v>
      </c>
      <c r="V18" s="43">
        <f t="shared" si="2"/>
        <v>0</v>
      </c>
      <c r="W18" s="43">
        <f t="shared" si="2"/>
        <v>0</v>
      </c>
      <c r="X18" s="43">
        <f t="shared" si="2"/>
        <v>0</v>
      </c>
      <c r="Y18" s="43">
        <f t="shared" si="2"/>
        <v>0</v>
      </c>
      <c r="Z18" s="43" t="str">
        <f t="shared" si="2"/>
        <v>183 369,44</v>
      </c>
      <c r="AA18" s="43">
        <f t="shared" si="2"/>
        <v>0</v>
      </c>
    </row>
    <row r="19" spans="1:27" x14ac:dyDescent="0.25">
      <c r="A19" s="46">
        <v>1</v>
      </c>
      <c r="B19" s="23" t="s">
        <v>81</v>
      </c>
      <c r="C19" s="33">
        <v>2524538.77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3">
        <v>542</v>
      </c>
      <c r="T19" s="33" t="s">
        <v>89</v>
      </c>
      <c r="U19" s="31"/>
      <c r="V19" s="31"/>
      <c r="W19" s="31"/>
      <c r="X19" s="31"/>
      <c r="Y19" s="31"/>
      <c r="Z19" s="33" t="s">
        <v>90</v>
      </c>
      <c r="AA19" s="31"/>
    </row>
    <row r="20" spans="1:27" s="36" customFormat="1" x14ac:dyDescent="0.25">
      <c r="A20" s="72" t="s">
        <v>92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x14ac:dyDescent="0.25">
      <c r="A21" s="72" t="s">
        <v>29</v>
      </c>
      <c r="B21" s="72"/>
      <c r="C21" s="44">
        <f>C22</f>
        <v>4862609.08</v>
      </c>
      <c r="D21" s="44">
        <f t="shared" ref="D21:AA21" si="3">D22</f>
        <v>0</v>
      </c>
      <c r="E21" s="44">
        <f t="shared" si="3"/>
        <v>0</v>
      </c>
      <c r="F21" s="44">
        <f t="shared" si="3"/>
        <v>0</v>
      </c>
      <c r="G21" s="44">
        <f t="shared" si="3"/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  <c r="M21" s="44">
        <f t="shared" si="3"/>
        <v>0</v>
      </c>
      <c r="N21" s="44">
        <f t="shared" si="3"/>
        <v>0</v>
      </c>
      <c r="O21" s="44">
        <f t="shared" si="3"/>
        <v>657.3</v>
      </c>
      <c r="P21" s="44">
        <f t="shared" si="3"/>
        <v>4644362.9400000004</v>
      </c>
      <c r="Q21" s="44">
        <f t="shared" si="3"/>
        <v>0</v>
      </c>
      <c r="R21" s="44">
        <f t="shared" si="3"/>
        <v>0</v>
      </c>
      <c r="S21" s="44">
        <f t="shared" si="3"/>
        <v>0</v>
      </c>
      <c r="T21" s="44">
        <f t="shared" si="3"/>
        <v>0</v>
      </c>
      <c r="U21" s="44">
        <f t="shared" si="3"/>
        <v>0</v>
      </c>
      <c r="V21" s="44">
        <f t="shared" si="3"/>
        <v>0</v>
      </c>
      <c r="W21" s="44">
        <f t="shared" si="3"/>
        <v>0</v>
      </c>
      <c r="X21" s="44">
        <f t="shared" si="3"/>
        <v>0</v>
      </c>
      <c r="Y21" s="44">
        <f t="shared" si="3"/>
        <v>0</v>
      </c>
      <c r="Z21" s="44">
        <f t="shared" si="3"/>
        <v>218246.14</v>
      </c>
      <c r="AA21" s="44">
        <f t="shared" si="3"/>
        <v>0</v>
      </c>
    </row>
    <row r="22" spans="1:27" x14ac:dyDescent="0.25">
      <c r="A22" s="38">
        <v>1</v>
      </c>
      <c r="B22" s="35" t="s">
        <v>91</v>
      </c>
      <c r="C22" s="31">
        <v>4862609.08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32">
        <v>657.3</v>
      </c>
      <c r="P22" s="31">
        <v>4644362.9400000004</v>
      </c>
      <c r="Q22" s="51"/>
      <c r="R22" s="51"/>
      <c r="S22" s="51"/>
      <c r="T22" s="51"/>
      <c r="U22" s="51"/>
      <c r="V22" s="51"/>
      <c r="W22" s="51"/>
      <c r="X22" s="51"/>
      <c r="Y22" s="51"/>
      <c r="Z22" s="32">
        <v>218246.14</v>
      </c>
      <c r="AA22" s="51"/>
    </row>
    <row r="23" spans="1:27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</row>
    <row r="24" spans="1:27" ht="29.25" customHeight="1" x14ac:dyDescent="0.25">
      <c r="A24" s="83" t="s">
        <v>64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7" ht="18" customHeight="1" x14ac:dyDescent="0.25">
      <c r="A25" s="83" t="s">
        <v>65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7" ht="68.25" customHeight="1" x14ac:dyDescent="0.25">
      <c r="A26" s="83" t="s">
        <v>66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7" x14ac:dyDescent="0.25">
      <c r="A27" s="81" t="s">
        <v>67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</sheetData>
  <mergeCells count="29">
    <mergeCell ref="A27:Y27"/>
    <mergeCell ref="A17:AA17"/>
    <mergeCell ref="A18:B18"/>
    <mergeCell ref="A8:AA8"/>
    <mergeCell ref="A9:B9"/>
    <mergeCell ref="A12:AA12"/>
    <mergeCell ref="A20:AA20"/>
    <mergeCell ref="A21:B21"/>
    <mergeCell ref="A23:AA23"/>
    <mergeCell ref="A24:Y24"/>
    <mergeCell ref="A25:Y25"/>
    <mergeCell ref="A26:Y26"/>
    <mergeCell ref="A13:B13"/>
    <mergeCell ref="A3:A6"/>
    <mergeCell ref="B3:B6"/>
    <mergeCell ref="C3:C5"/>
    <mergeCell ref="D3:AA3"/>
    <mergeCell ref="D4:J4"/>
    <mergeCell ref="K4:L5"/>
    <mergeCell ref="M4:N5"/>
    <mergeCell ref="O4:P5"/>
    <mergeCell ref="Q4:R5"/>
    <mergeCell ref="S4:V4"/>
    <mergeCell ref="W4:X5"/>
    <mergeCell ref="Y4:Y5"/>
    <mergeCell ref="Z4:Z5"/>
    <mergeCell ref="AA4:AA5"/>
    <mergeCell ref="S5:T5"/>
    <mergeCell ref="U5:V5"/>
  </mergeCells>
  <hyperlinks>
    <hyperlink ref="K4" location="sub_152" display="sub_152"/>
    <hyperlink ref="Y4" location="sub_153" display="sub_153"/>
    <hyperlink ref="Z4" location="sub_1000" display="sub_1000"/>
    <hyperlink ref="F5" location="sub_151" display="sub_151"/>
    <hyperlink ref="A27" r:id="rId1" display="http://internet.garant.ru/document/redirect/12138258/3"/>
  </hyperlinks>
  <pageMargins left="0.25" right="0.25" top="0.75" bottom="0.75" header="0.3" footer="0.3"/>
  <pageSetup paperSize="9" scale="51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workbookViewId="0">
      <selection activeCell="D11" sqref="D11"/>
    </sheetView>
  </sheetViews>
  <sheetFormatPr defaultRowHeight="15.75" x14ac:dyDescent="0.25"/>
  <cols>
    <col min="1" max="1" width="9.140625" style="7"/>
    <col min="2" max="2" width="54.7109375" style="7" customWidth="1"/>
    <col min="3" max="3" width="12.28515625" style="7" customWidth="1"/>
    <col min="4" max="4" width="20.42578125" style="7" customWidth="1"/>
    <col min="5" max="5" width="12.42578125" style="7" customWidth="1"/>
    <col min="6" max="6" width="22.42578125" style="7" customWidth="1"/>
    <col min="7" max="16384" width="9.140625" style="7"/>
  </cols>
  <sheetData>
    <row r="1" spans="1:7" x14ac:dyDescent="0.25">
      <c r="A1" s="84" t="s">
        <v>71</v>
      </c>
      <c r="B1" s="84"/>
      <c r="C1" s="84"/>
      <c r="D1" s="84"/>
      <c r="E1" s="84"/>
      <c r="F1" s="84"/>
    </row>
    <row r="2" spans="1:7" x14ac:dyDescent="0.25">
      <c r="C2" s="10"/>
    </row>
    <row r="3" spans="1:7" ht="121.5" customHeight="1" x14ac:dyDescent="0.25">
      <c r="A3" s="86" t="s">
        <v>0</v>
      </c>
      <c r="B3" s="86" t="s">
        <v>69</v>
      </c>
      <c r="C3" s="38" t="s">
        <v>6</v>
      </c>
      <c r="D3" s="38" t="s">
        <v>8</v>
      </c>
      <c r="E3" s="38" t="s">
        <v>70</v>
      </c>
      <c r="F3" s="48" t="s">
        <v>9</v>
      </c>
      <c r="G3" s="11"/>
    </row>
    <row r="4" spans="1:7" x14ac:dyDescent="0.25">
      <c r="A4" s="86"/>
      <c r="B4" s="86"/>
      <c r="C4" s="38" t="s">
        <v>24</v>
      </c>
      <c r="D4" s="38" t="s">
        <v>25</v>
      </c>
      <c r="E4" s="38" t="s">
        <v>62</v>
      </c>
      <c r="F4" s="48" t="s">
        <v>26</v>
      </c>
      <c r="G4" s="9"/>
    </row>
    <row r="5" spans="1:7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48">
        <v>6</v>
      </c>
      <c r="G5" s="9"/>
    </row>
    <row r="6" spans="1:7" ht="22.5" customHeight="1" x14ac:dyDescent="0.25">
      <c r="A6" s="73" t="s">
        <v>34</v>
      </c>
      <c r="B6" s="73"/>
      <c r="C6" s="73"/>
      <c r="D6" s="73"/>
      <c r="E6" s="73"/>
      <c r="F6" s="85"/>
      <c r="G6" s="9"/>
    </row>
    <row r="7" spans="1:7" ht="33" customHeight="1" x14ac:dyDescent="0.25">
      <c r="A7" s="49" t="s">
        <v>29</v>
      </c>
      <c r="B7" s="55" t="s">
        <v>93</v>
      </c>
      <c r="C7" s="52">
        <f>'Раздел I'!H18</f>
        <v>1328.6</v>
      </c>
      <c r="D7" s="49">
        <f>'Раздел I'!K18</f>
        <v>32</v>
      </c>
      <c r="E7" s="49">
        <v>2</v>
      </c>
      <c r="F7" s="53">
        <f>'Раздел II'!C9</f>
        <v>11139185.119999999</v>
      </c>
      <c r="G7" s="9"/>
    </row>
    <row r="8" spans="1:7" ht="21.75" customHeight="1" x14ac:dyDescent="0.25">
      <c r="A8" s="73" t="s">
        <v>35</v>
      </c>
      <c r="B8" s="73"/>
      <c r="C8" s="73"/>
      <c r="D8" s="73"/>
      <c r="E8" s="73"/>
      <c r="F8" s="85"/>
      <c r="G8" s="9"/>
    </row>
    <row r="9" spans="1:7" ht="31.5" customHeight="1" x14ac:dyDescent="0.25">
      <c r="A9" s="49" t="s">
        <v>29</v>
      </c>
      <c r="B9" s="55" t="s">
        <v>93</v>
      </c>
      <c r="C9" s="52">
        <f>'Раздел I'!H34</f>
        <v>2442.9999999999995</v>
      </c>
      <c r="D9" s="49">
        <f>'Раздел I'!K34</f>
        <v>85</v>
      </c>
      <c r="E9" s="49">
        <v>3</v>
      </c>
      <c r="F9" s="53">
        <f>'Раздел II'!C13</f>
        <v>8194960.0899999999</v>
      </c>
      <c r="G9" s="9"/>
    </row>
    <row r="10" spans="1:7" x14ac:dyDescent="0.25">
      <c r="A10" s="73" t="s">
        <v>36</v>
      </c>
      <c r="B10" s="73"/>
      <c r="C10" s="73"/>
      <c r="D10" s="73"/>
      <c r="E10" s="73"/>
      <c r="F10" s="85"/>
      <c r="G10" s="9"/>
    </row>
    <row r="11" spans="1:7" ht="31.5" x14ac:dyDescent="0.25">
      <c r="A11" s="49" t="s">
        <v>29</v>
      </c>
      <c r="B11" s="55" t="s">
        <v>93</v>
      </c>
      <c r="C11" s="52">
        <f>'Раздел I'!H51</f>
        <v>469.9</v>
      </c>
      <c r="D11" s="49">
        <f>'Раздел I'!K51</f>
        <v>12</v>
      </c>
      <c r="E11" s="49">
        <v>1</v>
      </c>
      <c r="F11" s="53">
        <f>'Раздел II'!C18</f>
        <v>2524538.77</v>
      </c>
      <c r="G11" s="9"/>
    </row>
    <row r="12" spans="1:7" ht="24" customHeight="1" x14ac:dyDescent="0.25">
      <c r="A12" s="73" t="s">
        <v>94</v>
      </c>
      <c r="B12" s="73"/>
      <c r="C12" s="73"/>
      <c r="D12" s="73"/>
      <c r="E12" s="73"/>
      <c r="F12" s="85"/>
      <c r="G12" s="9"/>
    </row>
    <row r="13" spans="1:7" ht="31.5" x14ac:dyDescent="0.25">
      <c r="A13" s="49" t="s">
        <v>29</v>
      </c>
      <c r="B13" s="55" t="s">
        <v>93</v>
      </c>
      <c r="C13" s="52">
        <f>'Раздел I'!H64</f>
        <v>808</v>
      </c>
      <c r="D13" s="49">
        <f>'Раздел I'!K64</f>
        <v>25</v>
      </c>
      <c r="E13" s="49">
        <v>1</v>
      </c>
      <c r="F13" s="54">
        <f>'Раздел II'!C21</f>
        <v>4862609.08</v>
      </c>
      <c r="G13" s="9"/>
    </row>
  </sheetData>
  <mergeCells count="7">
    <mergeCell ref="A1:F1"/>
    <mergeCell ref="A12:F12"/>
    <mergeCell ref="A10:F10"/>
    <mergeCell ref="A3:A4"/>
    <mergeCell ref="B3:B4"/>
    <mergeCell ref="A6:F6"/>
    <mergeCell ref="A8:F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II'!sub_151</vt:lpstr>
      <vt:lpstr>'Раздел II'!sub_153</vt:lpstr>
      <vt:lpstr>'Раздел II'!sub_154</vt:lpstr>
      <vt:lpstr>'Раздел I'!Область_печати</vt:lpstr>
      <vt:lpstr>'Раздел II'!Область_печати</vt:lpstr>
      <vt:lpstr>'Раздел III'!Область_печати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Костоусова</dc:creator>
  <cp:lastModifiedBy>Лидия</cp:lastModifiedBy>
  <cp:lastPrinted>2023-12-04T12:47:20Z</cp:lastPrinted>
  <dcterms:created xsi:type="dcterms:W3CDTF">2015-06-05T18:19:34Z</dcterms:created>
  <dcterms:modified xsi:type="dcterms:W3CDTF">2023-12-04T12:53:09Z</dcterms:modified>
</cp:coreProperties>
</file>