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3'!$A$1:$AK$160</definedName>
    <definedName name="_xlnm.Print_Area" localSheetId="0">'Приложение 4'!$A$1:$AD$78</definedName>
  </definedNames>
  <calcPr fullCalcOnLoad="1" refMode="R1C1"/>
</workbook>
</file>

<file path=xl/comments2.xml><?xml version="1.0" encoding="utf-8"?>
<comments xmlns="http://schemas.openxmlformats.org/spreadsheetml/2006/main">
  <authors>
    <author>User</author>
    <author>Пользователь</author>
  </authors>
  <commentList>
    <comment ref="AB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D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E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F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G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I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<sst xmlns="http://schemas.openxmlformats.org/spreadsheetml/2006/main" count="515" uniqueCount="248">
  <si>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</si>
  <si>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</si>
  <si>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</si>
  <si>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</si>
  <si>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</si>
  <si>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</si>
  <si>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</si>
  <si>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</si>
  <si>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</si>
  <si>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</si>
  <si>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</si>
  <si>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</si>
  <si>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</si>
  <si>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</si>
  <si>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</si>
  <si>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</si>
  <si>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</si>
  <si>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</si>
  <si>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</si>
  <si>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</si>
  <si>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</si>
  <si>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</si>
  <si>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</si>
  <si>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</si>
  <si>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</si>
  <si>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</si>
  <si>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</si>
  <si>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</si>
  <si>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</si>
  <si>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</si>
  <si>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</si>
  <si>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</si>
  <si>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</si>
  <si>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</si>
  <si>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</si>
  <si>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</si>
  <si>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</si>
  <si>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</si>
  <si>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</si>
  <si>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</si>
  <si>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</si>
  <si>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</si>
  <si>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</si>
  <si>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</si>
  <si>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</si>
  <si>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</si>
  <si>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</si>
  <si>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</si>
  <si>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</si>
  <si>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</si>
  <si>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</si>
  <si>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</si>
  <si>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</si>
  <si>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</si>
  <si>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</si>
  <si>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</si>
  <si>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</si>
  <si>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</si>
  <si>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</si>
  <si>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</si>
  <si>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</si>
  <si>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</si>
  <si>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</si>
  <si>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</si>
  <si>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</si>
  <si>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</si>
  <si>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</si>
  <si>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</si>
  <si>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</si>
  <si>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</si>
  <si>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</si>
  <si>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</si>
  <si>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</si>
  <si>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</si>
  <si>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</si>
  <si>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</si>
  <si>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</si>
  <si>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</si>
  <si>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</si>
  <si>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</si>
  <si>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</si>
  <si>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</si>
  <si>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</si>
  <si>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</si>
  <si>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</si>
  <si>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</si>
  <si>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</si>
  <si>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</si>
  <si>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</si>
  <si>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</si>
  <si>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</si>
  <si>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</si>
  <si>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</si>
  <si>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</si>
  <si>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</si>
  <si>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</si>
  <si>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</si>
  <si>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</si>
  <si>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</si>
  <si>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</si>
  <si>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</si>
  <si>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</si>
  <si>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</si>
  <si>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</si>
  <si>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</si>
  <si>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</si>
  <si>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</si>
  <si>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</si>
  <si>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</si>
  <si>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</si>
  <si>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</si>
  <si>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</si>
  <si>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</si>
  <si>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</si>
  <si>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</si>
  <si>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</si>
  <si>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</si>
  <si>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</si>
  <si>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</si>
  <si>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</si>
  <si>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</si>
  <si>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</si>
  <si>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</si>
  <si>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</si>
  <si>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</si>
  <si>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</si>
  <si>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</si>
  <si>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</si>
  <si>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</si>
  <si>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</si>
  <si>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</si>
  <si>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</si>
  <si>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</si>
  <si>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</si>
  <si>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</si>
  <si>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</si>
  <si>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</si>
  <si>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</si>
  <si>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</si>
  <si>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</si>
  <si>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</si>
  <si>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</si>
  <si>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</si>
  <si>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</si>
  <si>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</si>
  <si>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</si>
  <si>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</si>
  <si>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</si>
  <si>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</si>
  <si>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</si>
  <si>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</si>
  <si>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</si>
  <si>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</si>
  <si>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</si>
  <si>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</si>
  <si>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</si>
  <si>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</si>
  <si>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</si>
  <si>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</si>
  <si>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</si>
  <si>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</si>
  <si>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</si>
  <si>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</si>
  <si>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</si>
  <si>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 xml:space="preserve">Мероприятие  подпрограммы 1.002 Предоставление субсидии на иные цели бюджетным учреждениям  </t>
  </si>
  <si>
    <t>S</t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</si>
  <si>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</si>
  <si>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</si>
  <si>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</si>
  <si>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</si>
  <si>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</si>
  <si>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</si>
  <si>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</si>
  <si>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</si>
  <si>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</si>
  <si>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</si>
  <si>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</si>
  <si>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</si>
  <si>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</si>
  <si>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</si>
  <si>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</si>
  <si>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</si>
  <si>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</si>
  <si>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</si>
  <si>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</si>
  <si>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</si>
  <si>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</si>
  <si>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</si>
  <si>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</si>
  <si>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</si>
  <si>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</si>
  <si>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</si>
  <si>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</si>
  <si>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2023 год</t>
  </si>
  <si>
    <t>2024 год</t>
  </si>
  <si>
    <t>2025 год</t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</si>
  <si>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</si>
  <si>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</si>
  <si>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</si>
  <si>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</si>
  <si>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</si>
  <si>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</si>
  <si>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</si>
  <si>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</si>
  <si>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</si>
  <si>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</si>
  <si>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</si>
  <si>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</si>
  <si>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</si>
  <si>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Показатель мероприятия подпрограммы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</si>
  <si>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L</t>
  </si>
  <si>
    <t xml:space="preserve"> Мероприятие подпрограммы 2.005 Средства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</si>
  <si>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Мероприятие подпрограммы 2.10 Средства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</si>
  <si>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 подпрограммы 1.002 Проведение мероприятий,направленных на укрепление материально-технической базы муниципальных дошкольных образовательных организаций в рамках софинансирования расходов с областным бюджетом</t>
  </si>
  <si>
    <t>Мероприятия подпрограммы 2.11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</si>
  <si>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>Мероприятия подпрограммы 2.12 Реализация мероприятий по модернизации школьных систем образования</t>
  </si>
  <si>
    <t>Мероприятие    подпрограммы 3.001 Обеспечение функционирования модели персонифицированного финансирования дополнительного образования детей</t>
  </si>
  <si>
    <t>2026 год</t>
  </si>
  <si>
    <t>2027 год</t>
  </si>
  <si>
    <t>2028 год</t>
  </si>
  <si>
    <t>Характеристика   муниципальной   программы Максатихинского муниципального округа Тверской области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</si>
  <si>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муниципальный округ</t>
    </r>
    <r>
      <rPr>
        <b/>
        <sz val="12"/>
        <rFont val="Times New Roman"/>
        <family val="1"/>
      </rPr>
      <t>» на 2023 - 2028 годы</t>
    </r>
    <r>
      <rPr>
        <b/>
        <sz val="12"/>
        <rFont val="Calibri"/>
        <family val="2"/>
      </rPr>
      <t>»</t>
    </r>
  </si>
  <si>
    <t>Приложение к муниципальной программе Максатихинского муниципального округа Тверской области "Развитие системы дошкольного, общего и дополнительного образования муниципального образования "Максатихинский муниципальный округ" на 2023- 2028 годы"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</si>
  <si>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муниципального округа</t>
    </r>
  </si>
  <si>
    <t>Показатель цели программы:   удовлетворенность населения Максатихинского муниципального округа  качеством образовательных услуг и их доступностью</t>
  </si>
  <si>
    <t>Показатель цели программы:доля расходов консолидированного бюджета Максатихинского муниципального округа на  образование.</t>
  </si>
  <si>
    <t>Подпрограмма  1   «Развитие дошкольного образования в Максатихинском муниципальном округе»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</si>
  <si>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муниципальном округе»</t>
    </r>
  </si>
  <si>
    <t xml:space="preserve"> Показатель задачи подпрограммы 2: доля  выпускников, сдавших единый государственный экзамен по математике (базовый и профильный уровень) к численности выпускников, участвовавших в ЕГЭ по математике;</t>
  </si>
  <si>
    <t>Показатель задачи 1 подпрограммы 1: доля расходов бюджета Максатихинского муниципального округа   на дошкольное образование в общем объеме расходов бюджета Максатихинского муниципального округа на отрасль «Образование»</t>
  </si>
  <si>
    <t>Показатель мероприятия подпрограммы  Количество ОУ,  в которых проведены ремонтные работы</t>
  </si>
  <si>
    <t>Показатель мероприятия подпрограммы Количество ОУ,   в которых проведены мероприятия комплексной безопасности</t>
  </si>
  <si>
    <t>Показатель мероприятия подпрограммы Доля учащихся,  в которых проведены мероприятия комплексной безопасности, в общей численности учащихся общеобразовательных организаций муниципального образования</t>
  </si>
  <si>
    <t>Мероприятия подпрограммы 2.13 Средства местным бюджетам на реализацию проектов в рамках поддержки школьных инициатив</t>
  </si>
  <si>
    <t>Мероприятие  подпрограммы 1.002 Средства  на укрепление материально-технической базы муниципальных дошкольных образовательных учреждений</t>
  </si>
  <si>
    <t xml:space="preserve">Мероприятие подпрограммы 2.003  Средства  на укрепление материально-технической базы муниципальных общеобразовательных учреждений 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</si>
  <si>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Расходы на осуществление государственных полномочий по компенсацц  расходов на оплату жилых помещений, отопления и освещения педагогическим работникам  муниципальных образовательных организаций Тверской области, проживающих и работающих в сельской местности.</t>
    </r>
  </si>
  <si>
    <t xml:space="preserve"> Мероприятие подпрограммы 1.005  Средства на оснащение муниципальных образовательных организаций,реализующих программы дошкольного образование,уличными игровыми комплексами</t>
  </si>
  <si>
    <t xml:space="preserve"> Мероприятие подпрограммы 1.006  Средства на софинансирование расходов по оснащению муниципальных образовательных организаций,реализующих программы дошкольного образование,уличными игровыми комплексами</t>
  </si>
  <si>
    <t>Е</t>
  </si>
  <si>
    <t>В</t>
  </si>
  <si>
    <t xml:space="preserve"> Мероприятие подпрограммы 2.14 Средства на проведение мероприятий по обеспечению деятельности советников директора по воспитанию и взаимодействию с детскими общественными оъединениями в общеобразовательных организациях</t>
  </si>
  <si>
    <r>
      <t xml:space="preserve">Мероприятие   подпрограммы 1.005 </t>
    </r>
    <r>
      <rPr>
        <b/>
        <i/>
        <sz val="12"/>
        <rFont val="Times New Roman"/>
        <family val="1"/>
      </rPr>
      <t xml:space="preserve">Средства на осуществление единовременной выплаты к началу учебного года работникам муниципальных образовательных организаций </t>
    </r>
  </si>
  <si>
    <r>
      <t xml:space="preserve">Мероприятие   подпрограммы 1.005 </t>
    </r>
    <r>
      <rPr>
        <b/>
        <i/>
        <sz val="12"/>
        <rFont val="Times New Roman"/>
        <family val="1"/>
      </rPr>
      <t>Средства на софинансирования осуществления единовременной выплаты к началу учебного года работникам муниципальных образовательных организаций</t>
    </r>
  </si>
  <si>
    <r>
      <t xml:space="preserve">Мероприятие   подпрограммы 3.008 </t>
    </r>
    <r>
      <rPr>
        <b/>
        <i/>
        <sz val="12"/>
        <rFont val="Times New Roman"/>
        <family val="1"/>
      </rPr>
      <t xml:space="preserve">Средства на осуществление единовременной выплаты к началу учебного года работникам муниципальных образовательных организаций </t>
    </r>
  </si>
  <si>
    <r>
      <t>Мероприятие   подпрограммы 3.008</t>
    </r>
    <r>
      <rPr>
        <b/>
        <i/>
        <sz val="12"/>
        <rFont val="Times New Roman"/>
        <family val="1"/>
      </rPr>
      <t xml:space="preserve"> Средства на софинансирования осуществления единовременной выплаты к началу учебного года работникам муниципальных образовательных организаций</t>
    </r>
  </si>
  <si>
    <r>
      <t xml:space="preserve">Мероприятие   подпрограммы 3.004 </t>
    </r>
    <r>
      <rPr>
        <b/>
        <i/>
        <sz val="12"/>
        <rFont val="Times New Roman"/>
        <family val="1"/>
      </rPr>
      <t xml:space="preserve">Средства на осуществление единовременной выплаты к началу учебного года работникам муниципальных образовательных организаций </t>
    </r>
  </si>
  <si>
    <r>
      <t>Мероприятие   подпрограммы 3.004</t>
    </r>
    <r>
      <rPr>
        <b/>
        <i/>
        <sz val="12"/>
        <rFont val="Times New Roman"/>
        <family val="1"/>
      </rPr>
      <t xml:space="preserve"> Средства на софинансирования осуществления единовременной выплаты к началу учебного года работникам муниципальных образовательных организаций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</si>
</sst>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top" wrapText="1"/>
    </xf>
    <xf numFmtId="2" fontId="3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vertical="center"/>
    </xf>
    <xf numFmtId="1" fontId="36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15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 wrapText="1"/>
    </xf>
    <xf numFmtId="0" fontId="19" fillId="0" borderId="15" xfId="0" applyFont="1" applyFill="1" applyBorder="1" applyAlignment="1">
      <alignment/>
    </xf>
    <xf numFmtId="1" fontId="36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justify" vertical="top" wrapText="1"/>
    </xf>
    <xf numFmtId="0" fontId="75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76" fillId="0" borderId="11" xfId="0" applyFont="1" applyFill="1" applyBorder="1" applyAlignment="1">
      <alignment horizontal="left" wrapText="1"/>
    </xf>
    <xf numFmtId="0" fontId="76" fillId="0" borderId="11" xfId="0" applyFont="1" applyFill="1" applyBorder="1" applyAlignment="1">
      <alignment horizontal="center" wrapText="1"/>
    </xf>
    <xf numFmtId="178" fontId="36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justify" vertical="center"/>
    </xf>
    <xf numFmtId="0" fontId="35" fillId="0" borderId="11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78" fontId="36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8" fillId="0" borderId="0" xfId="0" applyFont="1" applyFill="1" applyAlignment="1">
      <alignment horizontal="justify" vertical="center"/>
    </xf>
    <xf numFmtId="0" fontId="36" fillId="0" borderId="11" xfId="0" applyFont="1" applyFill="1" applyBorder="1" applyAlignment="1">
      <alignment horizontal="justify" vertical="center" wrapText="1"/>
    </xf>
    <xf numFmtId="0" fontId="15" fillId="0" borderId="15" xfId="0" applyFont="1" applyFill="1" applyBorder="1" applyAlignment="1">
      <alignment vertical="top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5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36" t="s">
        <v>83</v>
      </c>
      <c r="AD1" s="136"/>
    </row>
    <row r="2" spans="29:30" ht="162" customHeight="1">
      <c r="AC2" s="140" t="s">
        <v>86</v>
      </c>
      <c r="AD2" s="140"/>
    </row>
    <row r="3" spans="1:30" ht="18.75">
      <c r="A3" s="6"/>
      <c r="B3" s="6"/>
      <c r="C3" s="139" t="s">
        <v>67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18.75">
      <c r="A4" s="6"/>
      <c r="B4" s="6"/>
      <c r="C4" s="139" t="s">
        <v>85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18.75">
      <c r="A5" s="6"/>
      <c r="B5" s="6"/>
      <c r="C5" s="139" t="s">
        <v>82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18.75">
      <c r="A6" s="6"/>
      <c r="B6" s="6"/>
      <c r="C6" s="137" t="s">
        <v>66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30" ht="18.75">
      <c r="A7" s="6"/>
      <c r="B7" s="6"/>
      <c r="C7" s="138" t="s">
        <v>81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:30" ht="18.75">
      <c r="A8" s="6"/>
      <c r="B8" s="6"/>
      <c r="C8" s="139" t="s">
        <v>68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18.75">
      <c r="A9" s="6"/>
      <c r="B9" s="6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</row>
    <row r="10" spans="1:30" ht="19.5">
      <c r="A10" s="6"/>
      <c r="B10" s="6"/>
      <c r="C10" s="131" t="s">
        <v>6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</row>
    <row r="11" spans="1:59" s="1" customFormat="1" ht="15.75" customHeight="1">
      <c r="A11" s="6"/>
      <c r="B11" s="6"/>
      <c r="C11" s="133" t="s">
        <v>69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6"/>
      <c r="B12" s="6"/>
      <c r="C12" s="120" t="s">
        <v>70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22" t="s">
        <v>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 t="s">
        <v>33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 t="s">
        <v>34</v>
      </c>
      <c r="Z13" s="128" t="s">
        <v>0</v>
      </c>
      <c r="AA13" s="125" t="s">
        <v>65</v>
      </c>
      <c r="AB13" s="125"/>
      <c r="AC13" s="125"/>
      <c r="AD13" s="12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22" t="s">
        <v>43</v>
      </c>
      <c r="B14" s="122"/>
      <c r="C14" s="122"/>
      <c r="D14" s="122" t="s">
        <v>44</v>
      </c>
      <c r="E14" s="122"/>
      <c r="F14" s="122" t="s">
        <v>45</v>
      </c>
      <c r="G14" s="122"/>
      <c r="H14" s="122" t="s">
        <v>42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32"/>
      <c r="Z14" s="129"/>
      <c r="AA14" s="125" t="s">
        <v>64</v>
      </c>
      <c r="AB14" s="125" t="s">
        <v>63</v>
      </c>
      <c r="AC14" s="125" t="s">
        <v>62</v>
      </c>
      <c r="AD14" s="125" t="s">
        <v>61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32"/>
      <c r="Z15" s="129"/>
      <c r="AA15" s="125"/>
      <c r="AB15" s="125"/>
      <c r="AC15" s="125"/>
      <c r="AD15" s="12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32"/>
      <c r="Z16" s="130"/>
      <c r="AA16" s="125"/>
      <c r="AB16" s="125"/>
      <c r="AC16" s="125"/>
      <c r="AD16" s="12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4">
        <v>1</v>
      </c>
      <c r="B17" s="24">
        <v>2</v>
      </c>
      <c r="C17" s="24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13</v>
      </c>
      <c r="N17" s="24">
        <v>14</v>
      </c>
      <c r="O17" s="24">
        <f aca="true" t="shared" si="0" ref="O17:Y17">N17+1</f>
        <v>15</v>
      </c>
      <c r="P17" s="24">
        <f t="shared" si="0"/>
        <v>16</v>
      </c>
      <c r="Q17" s="24">
        <f t="shared" si="0"/>
        <v>17</v>
      </c>
      <c r="R17" s="24">
        <f t="shared" si="0"/>
        <v>18</v>
      </c>
      <c r="S17" s="24">
        <f t="shared" si="0"/>
        <v>19</v>
      </c>
      <c r="T17" s="24">
        <f t="shared" si="0"/>
        <v>20</v>
      </c>
      <c r="U17" s="24">
        <f t="shared" si="0"/>
        <v>21</v>
      </c>
      <c r="V17" s="24">
        <f t="shared" si="0"/>
        <v>22</v>
      </c>
      <c r="W17" s="24">
        <f t="shared" si="0"/>
        <v>23</v>
      </c>
      <c r="X17" s="24">
        <f t="shared" si="0"/>
        <v>24</v>
      </c>
      <c r="Y17" s="24">
        <f t="shared" si="0"/>
        <v>25</v>
      </c>
      <c r="Z17" s="24">
        <f>Y17+1</f>
        <v>26</v>
      </c>
      <c r="AA17" s="24">
        <f>Z17+1</f>
        <v>27</v>
      </c>
      <c r="AB17" s="24">
        <f>AA17+1</f>
        <v>28</v>
      </c>
      <c r="AC17" s="24">
        <f>AB17+1</f>
        <v>29</v>
      </c>
      <c r="AD17" s="24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3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1" t="s">
        <v>11</v>
      </c>
      <c r="Z18" s="18" t="s">
        <v>3</v>
      </c>
      <c r="AA18" s="17"/>
      <c r="AB18" s="17"/>
      <c r="AC18" s="17"/>
      <c r="AD18" s="1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3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1" t="s">
        <v>60</v>
      </c>
      <c r="Z19" s="18" t="s">
        <v>3</v>
      </c>
      <c r="AA19" s="17"/>
      <c r="AB19" s="17"/>
      <c r="AC19" s="17"/>
      <c r="AD19" s="1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9" t="s">
        <v>59</v>
      </c>
      <c r="Z20" s="18"/>
      <c r="AA20" s="17"/>
      <c r="AB20" s="17"/>
      <c r="AC20" s="17"/>
      <c r="AD20" s="1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9" t="s">
        <v>19</v>
      </c>
      <c r="Z21" s="18" t="s">
        <v>4</v>
      </c>
      <c r="AA21" s="17"/>
      <c r="AB21" s="17"/>
      <c r="AC21" s="17"/>
      <c r="AD21" s="1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 t="s">
        <v>20</v>
      </c>
      <c r="Z22" s="18" t="s">
        <v>4</v>
      </c>
      <c r="AA22" s="17"/>
      <c r="AB22" s="17"/>
      <c r="AC22" s="17"/>
      <c r="AD22" s="1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9" t="s">
        <v>9</v>
      </c>
      <c r="Z23" s="18"/>
      <c r="AA23" s="17"/>
      <c r="AB23" s="17"/>
      <c r="AC23" s="17"/>
      <c r="AD23" s="1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9" t="s">
        <v>21</v>
      </c>
      <c r="Z24" s="18" t="s">
        <v>4</v>
      </c>
      <c r="AA24" s="17"/>
      <c r="AB24" s="17"/>
      <c r="AC24" s="17"/>
      <c r="AD24" s="1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 t="s">
        <v>22</v>
      </c>
      <c r="Z25" s="18" t="s">
        <v>4</v>
      </c>
      <c r="AA25" s="17"/>
      <c r="AB25" s="17"/>
      <c r="AC25" s="17"/>
      <c r="AD25" s="17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9" t="s">
        <v>58</v>
      </c>
      <c r="Z26" s="18" t="s">
        <v>3</v>
      </c>
      <c r="AA26" s="17"/>
      <c r="AB26" s="17"/>
      <c r="AC26" s="17"/>
      <c r="AD26" s="1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9" t="s">
        <v>12</v>
      </c>
      <c r="Z27" s="18" t="s">
        <v>3</v>
      </c>
      <c r="AA27" s="17"/>
      <c r="AB27" s="17"/>
      <c r="AC27" s="17"/>
      <c r="AD27" s="1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9" t="s">
        <v>23</v>
      </c>
      <c r="Z28" s="18" t="s">
        <v>4</v>
      </c>
      <c r="AA28" s="17"/>
      <c r="AB28" s="17"/>
      <c r="AC28" s="17"/>
      <c r="AD28" s="17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9" t="s">
        <v>24</v>
      </c>
      <c r="Z29" s="18" t="s">
        <v>4</v>
      </c>
      <c r="AA29" s="17"/>
      <c r="AB29" s="17"/>
      <c r="AC29" s="17"/>
      <c r="AD29" s="1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9" t="s">
        <v>17</v>
      </c>
      <c r="Z30" s="18" t="s">
        <v>3</v>
      </c>
      <c r="AA30" s="17"/>
      <c r="AB30" s="17"/>
      <c r="AC30" s="17"/>
      <c r="AD30" s="1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9" t="s">
        <v>25</v>
      </c>
      <c r="Z31" s="18" t="s">
        <v>4</v>
      </c>
      <c r="AA31" s="17"/>
      <c r="AB31" s="17"/>
      <c r="AC31" s="17"/>
      <c r="AD31" s="1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9" t="s">
        <v>26</v>
      </c>
      <c r="Z32" s="18" t="s">
        <v>5</v>
      </c>
      <c r="AA32" s="17"/>
      <c r="AB32" s="17"/>
      <c r="AC32" s="17"/>
      <c r="AD32" s="1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0" t="s">
        <v>48</v>
      </c>
      <c r="Z33" s="18" t="s">
        <v>3</v>
      </c>
      <c r="AA33" s="17"/>
      <c r="AB33" s="17"/>
      <c r="AC33" s="17"/>
      <c r="AD33" s="1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9" t="s">
        <v>27</v>
      </c>
      <c r="Z34" s="18" t="s">
        <v>4</v>
      </c>
      <c r="AA34" s="17"/>
      <c r="AB34" s="17"/>
      <c r="AC34" s="17"/>
      <c r="AD34" s="1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9" t="s">
        <v>28</v>
      </c>
      <c r="Z35" s="18" t="s">
        <v>4</v>
      </c>
      <c r="AA35" s="17"/>
      <c r="AB35" s="17"/>
      <c r="AC35" s="17"/>
      <c r="AD35" s="1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9" t="s">
        <v>13</v>
      </c>
      <c r="Z36" s="18" t="s">
        <v>3</v>
      </c>
      <c r="AA36" s="17"/>
      <c r="AB36" s="17"/>
      <c r="AC36" s="17"/>
      <c r="AD36" s="17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9" t="s">
        <v>29</v>
      </c>
      <c r="Z37" s="18" t="s">
        <v>4</v>
      </c>
      <c r="AA37" s="17"/>
      <c r="AB37" s="17"/>
      <c r="AC37" s="17"/>
      <c r="AD37" s="17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9" t="s">
        <v>30</v>
      </c>
      <c r="Z38" s="18" t="s">
        <v>4</v>
      </c>
      <c r="AA38" s="17"/>
      <c r="AB38" s="17"/>
      <c r="AC38" s="17"/>
      <c r="AD38" s="1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9" t="s">
        <v>18</v>
      </c>
      <c r="Z39" s="18" t="s">
        <v>3</v>
      </c>
      <c r="AA39" s="17"/>
      <c r="AB39" s="17"/>
      <c r="AC39" s="17"/>
      <c r="AD39" s="17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9" t="s">
        <v>27</v>
      </c>
      <c r="Z40" s="18" t="s">
        <v>4</v>
      </c>
      <c r="AA40" s="17"/>
      <c r="AB40" s="17"/>
      <c r="AC40" s="17"/>
      <c r="AD40" s="17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9" t="s">
        <v>28</v>
      </c>
      <c r="Z41" s="18" t="s">
        <v>5</v>
      </c>
      <c r="AA41" s="17"/>
      <c r="AB41" s="17"/>
      <c r="AC41" s="17"/>
      <c r="AD41" s="17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20" t="s">
        <v>36</v>
      </c>
      <c r="Z42" s="18" t="s">
        <v>10</v>
      </c>
      <c r="AA42" s="17"/>
      <c r="AB42" s="17"/>
      <c r="AC42" s="17"/>
      <c r="AD42" s="17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9" t="s">
        <v>57</v>
      </c>
      <c r="Z43" s="18" t="s">
        <v>4</v>
      </c>
      <c r="AA43" s="17"/>
      <c r="AB43" s="17"/>
      <c r="AC43" s="17"/>
      <c r="AD43" s="17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9" t="s">
        <v>47</v>
      </c>
      <c r="Z44" s="18" t="s">
        <v>3</v>
      </c>
      <c r="AA44" s="17"/>
      <c r="AB44" s="17"/>
      <c r="AC44" s="17"/>
      <c r="AD44" s="17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9" t="s">
        <v>27</v>
      </c>
      <c r="Z45" s="18" t="s">
        <v>4</v>
      </c>
      <c r="AA45" s="17"/>
      <c r="AB45" s="17"/>
      <c r="AC45" s="17"/>
      <c r="AD45" s="17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9" t="s">
        <v>31</v>
      </c>
      <c r="Z46" s="18" t="s">
        <v>4</v>
      </c>
      <c r="AA46" s="17"/>
      <c r="AB46" s="17"/>
      <c r="AC46" s="17"/>
      <c r="AD46" s="17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9" t="s">
        <v>56</v>
      </c>
      <c r="Z47" s="18" t="s">
        <v>3</v>
      </c>
      <c r="AA47" s="17"/>
      <c r="AB47" s="17"/>
      <c r="AC47" s="17"/>
      <c r="AD47" s="17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9" t="s">
        <v>14</v>
      </c>
      <c r="Z48" s="18" t="s">
        <v>3</v>
      </c>
      <c r="AA48" s="17"/>
      <c r="AB48" s="17"/>
      <c r="AC48" s="17"/>
      <c r="AD48" s="17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9" t="s">
        <v>23</v>
      </c>
      <c r="Z49" s="18" t="s">
        <v>4</v>
      </c>
      <c r="AA49" s="17"/>
      <c r="AB49" s="17"/>
      <c r="AC49" s="17"/>
      <c r="AD49" s="17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9" t="s">
        <v>32</v>
      </c>
      <c r="Z50" s="18" t="s">
        <v>4</v>
      </c>
      <c r="AA50" s="17"/>
      <c r="AB50" s="17"/>
      <c r="AC50" s="17"/>
      <c r="AD50" s="17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9" t="s">
        <v>37</v>
      </c>
      <c r="Z51" s="18" t="s">
        <v>10</v>
      </c>
      <c r="AA51" s="17"/>
      <c r="AB51" s="17"/>
      <c r="AC51" s="17"/>
      <c r="AD51" s="17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9" t="s">
        <v>38</v>
      </c>
      <c r="Z52" s="18" t="s">
        <v>4</v>
      </c>
      <c r="AA52" s="17"/>
      <c r="AB52" s="17"/>
      <c r="AC52" s="17"/>
      <c r="AD52" s="17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0" t="s">
        <v>39</v>
      </c>
      <c r="Z53" s="18" t="s">
        <v>10</v>
      </c>
      <c r="AA53" s="17"/>
      <c r="AB53" s="17"/>
      <c r="AC53" s="17"/>
      <c r="AD53" s="17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9" t="s">
        <v>38</v>
      </c>
      <c r="Z54" s="18" t="s">
        <v>4</v>
      </c>
      <c r="AA54" s="17"/>
      <c r="AB54" s="17"/>
      <c r="AC54" s="17"/>
      <c r="AD54" s="17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9" t="s">
        <v>15</v>
      </c>
      <c r="Z55" s="18" t="s">
        <v>3</v>
      </c>
      <c r="AA55" s="17"/>
      <c r="AB55" s="17"/>
      <c r="AC55" s="17"/>
      <c r="AD55" s="17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9" t="s">
        <v>23</v>
      </c>
      <c r="Z56" s="18" t="s">
        <v>4</v>
      </c>
      <c r="AA56" s="17"/>
      <c r="AB56" s="17"/>
      <c r="AC56" s="17"/>
      <c r="AD56" s="17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9" t="s">
        <v>32</v>
      </c>
      <c r="Z57" s="18" t="s">
        <v>4</v>
      </c>
      <c r="AA57" s="17"/>
      <c r="AB57" s="17"/>
      <c r="AC57" s="17"/>
      <c r="AD57" s="17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9" t="s">
        <v>40</v>
      </c>
      <c r="Z58" s="18" t="s">
        <v>10</v>
      </c>
      <c r="AA58" s="17"/>
      <c r="AB58" s="17"/>
      <c r="AC58" s="17"/>
      <c r="AD58" s="1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9" t="s">
        <v>38</v>
      </c>
      <c r="Z59" s="18" t="s">
        <v>4</v>
      </c>
      <c r="AA59" s="17"/>
      <c r="AB59" s="17"/>
      <c r="AC59" s="17"/>
      <c r="AD59" s="1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0" t="s">
        <v>41</v>
      </c>
      <c r="Z60" s="18" t="s">
        <v>10</v>
      </c>
      <c r="AA60" s="17"/>
      <c r="AB60" s="17"/>
      <c r="AC60" s="17"/>
      <c r="AD60" s="17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9" t="s">
        <v>38</v>
      </c>
      <c r="Z61" s="18" t="s">
        <v>5</v>
      </c>
      <c r="AA61" s="17"/>
      <c r="AB61" s="17"/>
      <c r="AC61" s="17"/>
      <c r="AD61" s="17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9" t="s">
        <v>46</v>
      </c>
      <c r="Z62" s="18" t="s">
        <v>3</v>
      </c>
      <c r="AA62" s="17"/>
      <c r="AB62" s="17"/>
      <c r="AC62" s="17"/>
      <c r="AD62" s="17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9" t="s">
        <v>16</v>
      </c>
      <c r="Z63" s="18" t="s">
        <v>4</v>
      </c>
      <c r="AA63" s="17"/>
      <c r="AB63" s="17"/>
      <c r="AC63" s="17"/>
      <c r="AD63" s="17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20" t="s">
        <v>55</v>
      </c>
      <c r="Z64" s="18" t="s">
        <v>3</v>
      </c>
      <c r="AA64" s="17"/>
      <c r="AB64" s="17"/>
      <c r="AC64" s="17"/>
      <c r="AD64" s="17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0" t="s">
        <v>77</v>
      </c>
      <c r="Z65" s="18" t="s">
        <v>3</v>
      </c>
      <c r="AA65" s="17"/>
      <c r="AB65" s="17"/>
      <c r="AC65" s="17"/>
      <c r="AD65" s="17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9" t="s">
        <v>78</v>
      </c>
      <c r="Z66" s="18" t="s">
        <v>3</v>
      </c>
      <c r="AA66" s="17"/>
      <c r="AB66" s="17"/>
      <c r="AC66" s="17"/>
      <c r="AD66" s="17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9" t="s">
        <v>79</v>
      </c>
      <c r="Z67" s="18" t="s">
        <v>3</v>
      </c>
      <c r="AA67" s="17"/>
      <c r="AB67" s="17"/>
      <c r="AC67" s="17"/>
      <c r="AD67" s="17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9" t="s">
        <v>80</v>
      </c>
      <c r="Z68" s="18" t="s">
        <v>3</v>
      </c>
      <c r="AA68" s="17"/>
      <c r="AB68" s="17"/>
      <c r="AC68" s="17"/>
      <c r="AD68" s="17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0" customFormat="1" ht="12.75"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31:59" s="10" customFormat="1" ht="12.75"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10:59" s="10" customFormat="1" ht="12.75">
      <c r="J71" s="126" t="s">
        <v>76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10:59" s="10" customFormat="1" ht="16.5" customHeight="1">
      <c r="J72" s="121" t="s">
        <v>71</v>
      </c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3"/>
      <c r="AD72" s="124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10:59" s="10" customFormat="1" ht="12.75">
      <c r="J73" s="121" t="s">
        <v>72</v>
      </c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6"/>
      <c r="AD73" s="15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10:59" s="10" customFormat="1" ht="12.75">
      <c r="J74" s="121" t="s">
        <v>73</v>
      </c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6"/>
      <c r="AD74" s="15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10:59" s="10" customFormat="1" ht="12.75">
      <c r="J75" s="121"/>
      <c r="K75" s="121" t="s">
        <v>54</v>
      </c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4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s="10" customFormat="1" ht="37.5" customHeight="1">
      <c r="B76" s="134" t="s">
        <v>74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AB76" s="135" t="s">
        <v>53</v>
      </c>
      <c r="AC76" s="135"/>
      <c r="AD76" s="135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s="10" customFormat="1" ht="37.5" customHeight="1">
      <c r="B77" s="13"/>
      <c r="C77" s="13"/>
      <c r="D77" s="13"/>
      <c r="E77" s="13"/>
      <c r="F77" s="13"/>
      <c r="G77" s="13"/>
      <c r="H77" s="13"/>
      <c r="I77" s="13"/>
      <c r="J77" s="134" t="s">
        <v>52</v>
      </c>
      <c r="K77" s="134"/>
      <c r="L77" s="134"/>
      <c r="M77" s="134"/>
      <c r="N77" s="134"/>
      <c r="O77" s="134"/>
      <c r="P77" s="134"/>
      <c r="Q77" s="134"/>
      <c r="R77" s="13"/>
      <c r="S77" s="13"/>
      <c r="T77" s="13"/>
      <c r="U77" s="13"/>
      <c r="V77" s="13"/>
      <c r="W77" s="13"/>
      <c r="X77" s="13"/>
      <c r="Y77" s="13"/>
      <c r="AB77" s="12"/>
      <c r="AC77" s="12"/>
      <c r="AD77" s="12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9:59" s="7" customFormat="1" ht="23.25">
      <c r="AC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61"/>
  <sheetViews>
    <sheetView tabSelected="1" view="pageBreakPreview" zoomScale="70" zoomScaleNormal="70" zoomScaleSheetLayoutView="70" zoomScalePageLayoutView="0" workbookViewId="0" topLeftCell="A1">
      <selection activeCell="AB21" sqref="AB21"/>
    </sheetView>
  </sheetViews>
  <sheetFormatPr defaultColWidth="9.140625" defaultRowHeight="15"/>
  <cols>
    <col min="1" max="1" width="4.7109375" style="45" customWidth="1"/>
    <col min="2" max="2" width="5.140625" style="45" customWidth="1"/>
    <col min="3" max="6" width="4.421875" style="45" customWidth="1"/>
    <col min="7" max="7" width="5.00390625" style="45" customWidth="1"/>
    <col min="8" max="16" width="4.421875" style="45" customWidth="1"/>
    <col min="17" max="17" width="4.28125" style="45" customWidth="1"/>
    <col min="18" max="18" width="6.421875" style="45" hidden="1" customWidth="1"/>
    <col min="19" max="19" width="4.00390625" style="45" hidden="1" customWidth="1"/>
    <col min="20" max="27" width="4.00390625" style="119" hidden="1" customWidth="1"/>
    <col min="28" max="28" width="72.28125" style="45" customWidth="1"/>
    <col min="29" max="29" width="12.7109375" style="45" customWidth="1"/>
    <col min="30" max="30" width="12.421875" style="45" customWidth="1"/>
    <col min="31" max="31" width="16.57421875" style="45" customWidth="1"/>
    <col min="32" max="32" width="14.57421875" style="45" customWidth="1"/>
    <col min="33" max="33" width="14.140625" style="45" customWidth="1"/>
    <col min="34" max="36" width="14.00390625" style="45" customWidth="1"/>
    <col min="37" max="37" width="12.140625" style="45" bestFit="1" customWidth="1"/>
    <col min="38" max="38" width="1.421875" style="45" bestFit="1" customWidth="1"/>
    <col min="39" max="54" width="9.140625" style="45" customWidth="1"/>
    <col min="55" max="85" width="9.140625" style="1" customWidth="1"/>
  </cols>
  <sheetData>
    <row r="1" spans="1:42" ht="18.75">
      <c r="A1" s="34"/>
      <c r="B1" s="34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41"/>
      <c r="U1" s="41"/>
      <c r="V1" s="41"/>
      <c r="W1" s="41"/>
      <c r="X1" s="41"/>
      <c r="Y1" s="41"/>
      <c r="Z1" s="41"/>
      <c r="AA1" s="41"/>
      <c r="AB1" s="33"/>
      <c r="AC1" s="33"/>
      <c r="AD1" s="33"/>
      <c r="AE1" s="33"/>
      <c r="AF1" s="33"/>
      <c r="AG1" s="159"/>
      <c r="AH1" s="159"/>
      <c r="AI1" s="159"/>
      <c r="AJ1" s="159"/>
      <c r="AK1" s="159"/>
      <c r="AL1" s="43"/>
      <c r="AM1" s="44"/>
      <c r="AN1" s="44"/>
      <c r="AO1" s="44"/>
      <c r="AP1" s="44"/>
    </row>
    <row r="2" spans="1:42" ht="183" customHeight="1">
      <c r="A2" s="34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1"/>
      <c r="U2" s="41"/>
      <c r="V2" s="41"/>
      <c r="W2" s="41"/>
      <c r="X2" s="41"/>
      <c r="Y2" s="41"/>
      <c r="Z2" s="41"/>
      <c r="AA2" s="41"/>
      <c r="AB2" s="33"/>
      <c r="AC2" s="33"/>
      <c r="AD2" s="33"/>
      <c r="AE2" s="33"/>
      <c r="AF2" s="33"/>
      <c r="AG2" s="160" t="s">
        <v>222</v>
      </c>
      <c r="AH2" s="160"/>
      <c r="AI2" s="160"/>
      <c r="AJ2" s="160"/>
      <c r="AK2" s="160"/>
      <c r="AL2" s="43"/>
      <c r="AM2" s="44"/>
      <c r="AN2" s="44"/>
      <c r="AO2" s="44"/>
      <c r="AP2" s="44"/>
    </row>
    <row r="3" spans="1:42" ht="18.75">
      <c r="A3" s="34"/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1"/>
      <c r="U3" s="41"/>
      <c r="V3" s="41"/>
      <c r="W3" s="41"/>
      <c r="X3" s="41"/>
      <c r="Y3" s="41"/>
      <c r="Z3" s="41"/>
      <c r="AA3" s="41"/>
      <c r="AB3" s="33"/>
      <c r="AC3" s="33"/>
      <c r="AD3" s="33"/>
      <c r="AE3" s="33"/>
      <c r="AF3" s="33"/>
      <c r="AG3" s="42"/>
      <c r="AH3" s="42"/>
      <c r="AI3" s="42"/>
      <c r="AJ3" s="42"/>
      <c r="AK3" s="42"/>
      <c r="AL3" s="43"/>
      <c r="AM3" s="44"/>
      <c r="AN3" s="44"/>
      <c r="AO3" s="44"/>
      <c r="AP3" s="44"/>
    </row>
    <row r="4" spans="1:42" ht="18.75">
      <c r="A4" s="34"/>
      <c r="B4" s="34"/>
      <c r="C4" s="46"/>
      <c r="D4" s="46"/>
      <c r="E4" s="46"/>
      <c r="F4" s="46"/>
      <c r="G4" s="46"/>
      <c r="H4" s="46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41"/>
      <c r="U4" s="41"/>
      <c r="V4" s="41"/>
      <c r="W4" s="41"/>
      <c r="X4" s="41"/>
      <c r="Y4" s="41"/>
      <c r="Z4" s="41"/>
      <c r="AA4" s="41"/>
      <c r="AB4" s="33"/>
      <c r="AC4" s="33"/>
      <c r="AD4" s="33"/>
      <c r="AE4" s="33"/>
      <c r="AF4" s="33"/>
      <c r="AG4" s="163"/>
      <c r="AH4" s="163"/>
      <c r="AI4" s="163"/>
      <c r="AJ4" s="163"/>
      <c r="AK4" s="163"/>
      <c r="AL4" s="47"/>
      <c r="AM4" s="48"/>
      <c r="AN4" s="48"/>
      <c r="AO4" s="48"/>
      <c r="AP4" s="48"/>
    </row>
    <row r="5" spans="1:38" ht="18.75">
      <c r="A5" s="34"/>
      <c r="B5" s="34"/>
      <c r="C5" s="46"/>
      <c r="D5" s="46"/>
      <c r="E5" s="46"/>
      <c r="F5" s="46"/>
      <c r="G5" s="46"/>
      <c r="H5" s="46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0"/>
      <c r="AB5" s="49"/>
      <c r="AC5" s="46"/>
      <c r="AD5" s="33"/>
      <c r="AE5" s="33"/>
      <c r="AF5" s="33"/>
      <c r="AG5" s="33"/>
      <c r="AH5" s="33"/>
      <c r="AI5" s="33"/>
      <c r="AJ5" s="33"/>
      <c r="AK5" s="33"/>
      <c r="AL5" s="33"/>
    </row>
    <row r="6" spans="1:54" s="2" customFormat="1" ht="18.75">
      <c r="A6" s="51"/>
      <c r="B6" s="5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52"/>
      <c r="AM6" s="53"/>
      <c r="AN6" s="53"/>
      <c r="AO6" s="53"/>
      <c r="AP6" s="54"/>
      <c r="AQ6" s="54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s="2" customFormat="1" ht="18.75">
      <c r="A7" s="51"/>
      <c r="B7" s="51"/>
      <c r="C7" s="165" t="s">
        <v>220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52"/>
      <c r="AM7" s="53"/>
      <c r="AN7" s="53"/>
      <c r="AO7" s="53"/>
      <c r="AP7" s="54"/>
      <c r="AQ7" s="54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s="2" customFormat="1" ht="15.75">
      <c r="A8" s="46"/>
      <c r="B8" s="46"/>
      <c r="C8" s="142" t="s">
        <v>221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56"/>
      <c r="AM8" s="57"/>
      <c r="AN8" s="57"/>
      <c r="AO8" s="57"/>
      <c r="AP8" s="58"/>
      <c r="AQ8" s="58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s="2" customFormat="1" ht="18.75">
      <c r="A9" s="46"/>
      <c r="B9" s="46"/>
      <c r="C9" s="162" t="s">
        <v>75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52"/>
      <c r="AM9" s="53"/>
      <c r="AN9" s="53"/>
      <c r="AO9" s="53"/>
      <c r="AP9" s="58"/>
      <c r="AQ9" s="58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s="2" customFormat="1" ht="18.75">
      <c r="A10" s="46"/>
      <c r="B10" s="46"/>
      <c r="C10" s="164" t="s">
        <v>223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52"/>
      <c r="AM10" s="53"/>
      <c r="AN10" s="53"/>
      <c r="AO10" s="53"/>
      <c r="AP10" s="58"/>
      <c r="AQ10" s="58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4" s="2" customFormat="1" ht="15.75">
      <c r="A11" s="46"/>
      <c r="B11" s="46"/>
      <c r="C11" s="144" t="s">
        <v>84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59"/>
      <c r="AM11" s="57"/>
      <c r="AN11" s="57"/>
      <c r="AO11" s="57"/>
      <c r="AP11" s="58"/>
      <c r="AQ11" s="58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85" s="5" customFormat="1" ht="19.5">
      <c r="A12" s="46"/>
      <c r="B12" s="46"/>
      <c r="C12" s="46"/>
      <c r="D12" s="46"/>
      <c r="E12" s="46"/>
      <c r="F12" s="46"/>
      <c r="G12" s="46"/>
      <c r="H12" s="46"/>
      <c r="I12" s="60" t="s">
        <v>6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0"/>
      <c r="AC12" s="60"/>
      <c r="AD12" s="62"/>
      <c r="AE12" s="63"/>
      <c r="AF12" s="63"/>
      <c r="AG12" s="63"/>
      <c r="AH12" s="63"/>
      <c r="AI12" s="63"/>
      <c r="AJ12" s="64"/>
      <c r="AK12" s="64"/>
      <c r="AL12" s="64"/>
      <c r="AM12" s="54"/>
      <c r="AN12" s="54"/>
      <c r="AO12" s="54"/>
      <c r="AP12" s="54"/>
      <c r="AQ12" s="54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s="5" customFormat="1" ht="15.75" customHeight="1">
      <c r="A13" s="46"/>
      <c r="B13" s="46"/>
      <c r="C13" s="46"/>
      <c r="D13" s="46"/>
      <c r="E13" s="46"/>
      <c r="F13" s="46"/>
      <c r="G13" s="46"/>
      <c r="H13" s="46"/>
      <c r="I13" s="141" t="s">
        <v>50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65"/>
      <c r="AM13" s="66"/>
      <c r="AN13" s="66"/>
      <c r="AO13" s="66"/>
      <c r="AP13" s="66"/>
      <c r="AQ13" s="66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43" ht="15.75" customHeight="1">
      <c r="A14" s="33"/>
      <c r="B14" s="33"/>
      <c r="C14" s="33"/>
      <c r="D14" s="33"/>
      <c r="E14" s="33"/>
      <c r="F14" s="33"/>
      <c r="G14" s="33"/>
      <c r="H14" s="33"/>
      <c r="I14" s="141" t="s">
        <v>51</v>
      </c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65"/>
      <c r="AM14" s="66"/>
      <c r="AN14" s="66"/>
      <c r="AO14" s="66"/>
      <c r="AP14" s="66"/>
      <c r="AQ14" s="66"/>
    </row>
    <row r="15" spans="1:43" ht="15.75">
      <c r="A15" s="33"/>
      <c r="B15" s="33"/>
      <c r="C15" s="33"/>
      <c r="D15" s="33"/>
      <c r="E15" s="33"/>
      <c r="F15" s="33"/>
      <c r="G15" s="33"/>
      <c r="H15" s="33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8"/>
      <c r="V15" s="68"/>
      <c r="W15" s="68"/>
      <c r="X15" s="68"/>
      <c r="Y15" s="68"/>
      <c r="Z15" s="68"/>
      <c r="AA15" s="68"/>
      <c r="AB15" s="67"/>
      <c r="AC15" s="67"/>
      <c r="AD15" s="65"/>
      <c r="AE15" s="65"/>
      <c r="AF15" s="65"/>
      <c r="AG15" s="65"/>
      <c r="AH15" s="65"/>
      <c r="AI15" s="65"/>
      <c r="AJ15" s="65"/>
      <c r="AK15" s="65"/>
      <c r="AL15" s="65"/>
      <c r="AM15" s="66"/>
      <c r="AN15" s="66"/>
      <c r="AO15" s="66"/>
      <c r="AP15" s="66"/>
      <c r="AQ15" s="66"/>
    </row>
    <row r="16" spans="1:54" s="7" customFormat="1" ht="15" customHeight="1">
      <c r="A16" s="145" t="s">
        <v>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51"/>
      <c r="S16" s="69"/>
      <c r="T16" s="69"/>
      <c r="U16" s="69"/>
      <c r="V16" s="69"/>
      <c r="W16" s="69"/>
      <c r="X16" s="69"/>
      <c r="Y16" s="69"/>
      <c r="Z16" s="69"/>
      <c r="AA16" s="69"/>
      <c r="AB16" s="143" t="s">
        <v>34</v>
      </c>
      <c r="AC16" s="143" t="s">
        <v>0</v>
      </c>
      <c r="AD16" s="145" t="s">
        <v>35</v>
      </c>
      <c r="AE16" s="146"/>
      <c r="AF16" s="146"/>
      <c r="AG16" s="146"/>
      <c r="AH16" s="146"/>
      <c r="AI16" s="147"/>
      <c r="AJ16" s="158" t="s">
        <v>8</v>
      </c>
      <c r="AK16" s="158"/>
      <c r="AL16" s="33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s="7" customFormat="1" ht="15" customHeight="1">
      <c r="A17" s="143" t="s">
        <v>43</v>
      </c>
      <c r="B17" s="143"/>
      <c r="C17" s="143"/>
      <c r="D17" s="143" t="s">
        <v>44</v>
      </c>
      <c r="E17" s="143"/>
      <c r="F17" s="143" t="s">
        <v>45</v>
      </c>
      <c r="G17" s="143"/>
      <c r="H17" s="152" t="s">
        <v>42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72"/>
      <c r="T17" s="72"/>
      <c r="U17" s="72"/>
      <c r="V17" s="72"/>
      <c r="W17" s="72"/>
      <c r="X17" s="72"/>
      <c r="Y17" s="72"/>
      <c r="Z17" s="72"/>
      <c r="AA17" s="72"/>
      <c r="AB17" s="143"/>
      <c r="AC17" s="143"/>
      <c r="AD17" s="148"/>
      <c r="AE17" s="149"/>
      <c r="AF17" s="149"/>
      <c r="AG17" s="149"/>
      <c r="AH17" s="149"/>
      <c r="AI17" s="150"/>
      <c r="AJ17" s="158"/>
      <c r="AK17" s="158"/>
      <c r="AL17" s="33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7" customFormat="1" ht="25.5">
      <c r="A18" s="143"/>
      <c r="B18" s="143"/>
      <c r="C18" s="143"/>
      <c r="D18" s="143"/>
      <c r="E18" s="143"/>
      <c r="F18" s="143"/>
      <c r="G18" s="143"/>
      <c r="H18" s="155"/>
      <c r="I18" s="156"/>
      <c r="J18" s="156"/>
      <c r="K18" s="156"/>
      <c r="L18" s="156"/>
      <c r="M18" s="156"/>
      <c r="N18" s="156"/>
      <c r="O18" s="156"/>
      <c r="P18" s="156"/>
      <c r="Q18" s="156"/>
      <c r="R18" s="157"/>
      <c r="S18" s="73"/>
      <c r="T18" s="73"/>
      <c r="U18" s="73"/>
      <c r="V18" s="73"/>
      <c r="W18" s="73"/>
      <c r="X18" s="73"/>
      <c r="Y18" s="73"/>
      <c r="Z18" s="73"/>
      <c r="AA18" s="73"/>
      <c r="AB18" s="143"/>
      <c r="AC18" s="143"/>
      <c r="AD18" s="70" t="s">
        <v>193</v>
      </c>
      <c r="AE18" s="70" t="s">
        <v>194</v>
      </c>
      <c r="AF18" s="70" t="s">
        <v>195</v>
      </c>
      <c r="AG18" s="70" t="s">
        <v>217</v>
      </c>
      <c r="AH18" s="70" t="s">
        <v>218</v>
      </c>
      <c r="AI18" s="70" t="s">
        <v>219</v>
      </c>
      <c r="AJ18" s="71" t="s">
        <v>1</v>
      </c>
      <c r="AK18" s="71" t="s">
        <v>2</v>
      </c>
      <c r="AL18" s="33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s="7" customFormat="1" ht="15.75" customHeight="1">
      <c r="A19" s="70">
        <v>1</v>
      </c>
      <c r="B19" s="70">
        <v>2</v>
      </c>
      <c r="C19" s="70">
        <v>3</v>
      </c>
      <c r="D19" s="74">
        <v>4</v>
      </c>
      <c r="E19" s="74">
        <v>5</v>
      </c>
      <c r="F19" s="74">
        <v>6</v>
      </c>
      <c r="G19" s="74">
        <v>7</v>
      </c>
      <c r="H19" s="74">
        <v>8</v>
      </c>
      <c r="I19" s="70">
        <v>9</v>
      </c>
      <c r="J19" s="74">
        <v>10</v>
      </c>
      <c r="K19" s="70">
        <v>11</v>
      </c>
      <c r="L19" s="74">
        <v>12</v>
      </c>
      <c r="M19" s="70">
        <v>13</v>
      </c>
      <c r="N19" s="74">
        <v>14</v>
      </c>
      <c r="O19" s="70">
        <v>15</v>
      </c>
      <c r="P19" s="70">
        <v>16</v>
      </c>
      <c r="Q19" s="74">
        <v>17</v>
      </c>
      <c r="R19" s="70">
        <v>18</v>
      </c>
      <c r="S19" s="74">
        <v>16</v>
      </c>
      <c r="T19" s="70">
        <v>17</v>
      </c>
      <c r="U19" s="74">
        <v>18</v>
      </c>
      <c r="V19" s="70">
        <v>19</v>
      </c>
      <c r="W19" s="74">
        <v>20</v>
      </c>
      <c r="X19" s="70">
        <v>21</v>
      </c>
      <c r="Y19" s="74">
        <v>22</v>
      </c>
      <c r="Z19" s="70">
        <v>23</v>
      </c>
      <c r="AA19" s="74">
        <v>24</v>
      </c>
      <c r="AB19" s="70">
        <v>25</v>
      </c>
      <c r="AC19" s="75">
        <v>26</v>
      </c>
      <c r="AD19" s="75">
        <v>30</v>
      </c>
      <c r="AE19" s="36">
        <v>31</v>
      </c>
      <c r="AF19" s="75">
        <v>32</v>
      </c>
      <c r="AG19" s="75">
        <v>33</v>
      </c>
      <c r="AH19" s="75">
        <v>34</v>
      </c>
      <c r="AI19" s="75">
        <v>35</v>
      </c>
      <c r="AJ19" s="75">
        <v>36</v>
      </c>
      <c r="AK19" s="75">
        <v>37</v>
      </c>
      <c r="AL19" s="33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54" s="7" customFormat="1" ht="14.25" customHeight="1">
      <c r="A20" s="70">
        <v>5</v>
      </c>
      <c r="B20" s="70">
        <v>7</v>
      </c>
      <c r="C20" s="70">
        <v>5</v>
      </c>
      <c r="D20" s="74">
        <v>0</v>
      </c>
      <c r="E20" s="74">
        <v>0</v>
      </c>
      <c r="F20" s="74">
        <v>0</v>
      </c>
      <c r="G20" s="74">
        <v>0</v>
      </c>
      <c r="H20" s="76">
        <v>0</v>
      </c>
      <c r="I20" s="77">
        <v>0</v>
      </c>
      <c r="J20" s="77">
        <v>0</v>
      </c>
      <c r="K20" s="76">
        <v>0</v>
      </c>
      <c r="L20" s="77">
        <v>0</v>
      </c>
      <c r="M20" s="77">
        <v>0</v>
      </c>
      <c r="N20" s="77">
        <v>0</v>
      </c>
      <c r="O20" s="76">
        <v>0</v>
      </c>
      <c r="P20" s="77">
        <v>0</v>
      </c>
      <c r="Q20" s="77">
        <v>0</v>
      </c>
      <c r="R20" s="77"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8" t="s">
        <v>11</v>
      </c>
      <c r="AC20" s="79" t="s">
        <v>3</v>
      </c>
      <c r="AD20" s="80">
        <v>327068.02</v>
      </c>
      <c r="AE20" s="80">
        <v>311495.1</v>
      </c>
      <c r="AF20" s="80">
        <v>307195.2</v>
      </c>
      <c r="AG20" s="80">
        <v>307073.2</v>
      </c>
      <c r="AH20" s="80">
        <f>AH27+AH50+AH105+AH133+AH144+AH157+AH87</f>
        <v>268772</v>
      </c>
      <c r="AI20" s="80">
        <f>AI27+AI50+AI105+AI133+AI144+AI157+AI87</f>
        <v>268772</v>
      </c>
      <c r="AJ20" s="80">
        <v>1790375.52</v>
      </c>
      <c r="AK20" s="36">
        <v>2028</v>
      </c>
      <c r="AL20" s="33">
        <f>SUM(AD20:AJ20)</f>
        <v>3580751.04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7" customFormat="1" ht="63">
      <c r="A21" s="31"/>
      <c r="B21" s="31"/>
      <c r="C21" s="31"/>
      <c r="D21" s="32"/>
      <c r="E21" s="32"/>
      <c r="F21" s="32"/>
      <c r="G21" s="32"/>
      <c r="H21" s="32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81"/>
      <c r="U21" s="81"/>
      <c r="V21" s="81"/>
      <c r="W21" s="81"/>
      <c r="X21" s="81"/>
      <c r="Y21" s="81"/>
      <c r="Z21" s="81"/>
      <c r="AA21" s="81"/>
      <c r="AB21" s="82" t="s">
        <v>87</v>
      </c>
      <c r="AC21" s="79"/>
      <c r="AD21" s="36"/>
      <c r="AE21" s="36"/>
      <c r="AF21" s="36"/>
      <c r="AG21" s="36"/>
      <c r="AH21" s="36" t="s">
        <v>163</v>
      </c>
      <c r="AI21" s="36"/>
      <c r="AJ21" s="36"/>
      <c r="AK21" s="36"/>
      <c r="AL21" s="33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7" customFormat="1" ht="47.25">
      <c r="A22" s="31"/>
      <c r="B22" s="31"/>
      <c r="C22" s="31"/>
      <c r="D22" s="32"/>
      <c r="E22" s="32"/>
      <c r="F22" s="32"/>
      <c r="G22" s="32"/>
      <c r="H22" s="32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81"/>
      <c r="U22" s="81"/>
      <c r="V22" s="81"/>
      <c r="W22" s="81"/>
      <c r="X22" s="81"/>
      <c r="Y22" s="81"/>
      <c r="Z22" s="81"/>
      <c r="AA22" s="81"/>
      <c r="AB22" s="38" t="s">
        <v>224</v>
      </c>
      <c r="AC22" s="79" t="s">
        <v>89</v>
      </c>
      <c r="AD22" s="36">
        <v>94</v>
      </c>
      <c r="AE22" s="36">
        <v>94</v>
      </c>
      <c r="AF22" s="36">
        <v>94</v>
      </c>
      <c r="AG22" s="36">
        <v>94</v>
      </c>
      <c r="AH22" s="36">
        <v>94</v>
      </c>
      <c r="AI22" s="36">
        <v>94</v>
      </c>
      <c r="AJ22" s="36">
        <v>94</v>
      </c>
      <c r="AK22" s="36">
        <v>2028</v>
      </c>
      <c r="AL22" s="33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7" customFormat="1" ht="31.5">
      <c r="A23" s="31"/>
      <c r="B23" s="31"/>
      <c r="C23" s="31"/>
      <c r="D23" s="32"/>
      <c r="E23" s="32"/>
      <c r="F23" s="32"/>
      <c r="G23" s="32"/>
      <c r="H23" s="3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81"/>
      <c r="U23" s="81"/>
      <c r="V23" s="81"/>
      <c r="W23" s="81"/>
      <c r="X23" s="81"/>
      <c r="Y23" s="81"/>
      <c r="Z23" s="81"/>
      <c r="AA23" s="81"/>
      <c r="AB23" s="38" t="s">
        <v>114</v>
      </c>
      <c r="AC23" s="79" t="s">
        <v>89</v>
      </c>
      <c r="AD23" s="36">
        <v>90</v>
      </c>
      <c r="AE23" s="36">
        <v>90</v>
      </c>
      <c r="AF23" s="36">
        <v>90</v>
      </c>
      <c r="AG23" s="36">
        <v>90</v>
      </c>
      <c r="AH23" s="36">
        <v>90</v>
      </c>
      <c r="AI23" s="36">
        <v>90</v>
      </c>
      <c r="AJ23" s="36">
        <v>90</v>
      </c>
      <c r="AK23" s="36">
        <v>2028</v>
      </c>
      <c r="AL23" s="33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s="7" customFormat="1" ht="47.25">
      <c r="A24" s="31"/>
      <c r="B24" s="31"/>
      <c r="C24" s="31"/>
      <c r="D24" s="32"/>
      <c r="E24" s="32"/>
      <c r="F24" s="32"/>
      <c r="G24" s="32"/>
      <c r="H24" s="32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81"/>
      <c r="U24" s="81"/>
      <c r="V24" s="81"/>
      <c r="W24" s="81"/>
      <c r="X24" s="81"/>
      <c r="Y24" s="81"/>
      <c r="Z24" s="81"/>
      <c r="AA24" s="81"/>
      <c r="AB24" s="38" t="s">
        <v>177</v>
      </c>
      <c r="AC24" s="79" t="s">
        <v>89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2028</v>
      </c>
      <c r="AL24" s="33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s="7" customFormat="1" ht="110.25">
      <c r="A25" s="31"/>
      <c r="B25" s="31"/>
      <c r="C25" s="31"/>
      <c r="D25" s="32"/>
      <c r="E25" s="32"/>
      <c r="F25" s="32"/>
      <c r="G25" s="32"/>
      <c r="H25" s="32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81"/>
      <c r="U25" s="81"/>
      <c r="V25" s="81"/>
      <c r="W25" s="81"/>
      <c r="X25" s="81"/>
      <c r="Y25" s="81"/>
      <c r="Z25" s="81"/>
      <c r="AA25" s="81"/>
      <c r="AB25" s="38" t="s">
        <v>88</v>
      </c>
      <c r="AC25" s="79" t="s">
        <v>89</v>
      </c>
      <c r="AD25" s="36">
        <v>100</v>
      </c>
      <c r="AE25" s="36">
        <v>100</v>
      </c>
      <c r="AF25" s="36">
        <v>100</v>
      </c>
      <c r="AG25" s="36">
        <v>100</v>
      </c>
      <c r="AH25" s="36">
        <v>100</v>
      </c>
      <c r="AI25" s="36">
        <v>100</v>
      </c>
      <c r="AJ25" s="36">
        <v>100</v>
      </c>
      <c r="AK25" s="36">
        <v>2028</v>
      </c>
      <c r="AL25" s="33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s="7" customFormat="1" ht="47.25">
      <c r="A26" s="31"/>
      <c r="B26" s="31"/>
      <c r="C26" s="31"/>
      <c r="D26" s="32"/>
      <c r="E26" s="32"/>
      <c r="F26" s="32"/>
      <c r="G26" s="32"/>
      <c r="H26" s="32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81"/>
      <c r="U26" s="81"/>
      <c r="V26" s="81"/>
      <c r="W26" s="81"/>
      <c r="X26" s="81"/>
      <c r="Y26" s="81"/>
      <c r="Z26" s="81"/>
      <c r="AA26" s="81"/>
      <c r="AB26" s="38" t="s">
        <v>225</v>
      </c>
      <c r="AC26" s="79" t="s">
        <v>89</v>
      </c>
      <c r="AD26" s="36">
        <v>55</v>
      </c>
      <c r="AE26" s="36">
        <v>51.5</v>
      </c>
      <c r="AF26" s="36">
        <v>54</v>
      </c>
      <c r="AG26" s="36">
        <v>54</v>
      </c>
      <c r="AH26" s="36">
        <v>54</v>
      </c>
      <c r="AI26" s="36">
        <v>54</v>
      </c>
      <c r="AJ26" s="36">
        <v>54</v>
      </c>
      <c r="AK26" s="36">
        <v>2028</v>
      </c>
      <c r="AL26" s="33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</row>
    <row r="27" spans="1:39" s="35" customFormat="1" ht="31.5">
      <c r="A27" s="39">
        <v>5</v>
      </c>
      <c r="B27" s="39">
        <v>7</v>
      </c>
      <c r="C27" s="39">
        <v>5</v>
      </c>
      <c r="D27" s="39">
        <v>0</v>
      </c>
      <c r="E27" s="39">
        <v>7</v>
      </c>
      <c r="F27" s="39">
        <v>0</v>
      </c>
      <c r="G27" s="39">
        <v>1</v>
      </c>
      <c r="H27" s="39">
        <v>1</v>
      </c>
      <c r="I27" s="39">
        <v>2</v>
      </c>
      <c r="J27" s="39">
        <v>1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/>
      <c r="S27" s="40"/>
      <c r="T27" s="81"/>
      <c r="U27" s="81"/>
      <c r="V27" s="81"/>
      <c r="W27" s="81"/>
      <c r="X27" s="81"/>
      <c r="Y27" s="81"/>
      <c r="Z27" s="81"/>
      <c r="AA27" s="81"/>
      <c r="AB27" s="38" t="s">
        <v>226</v>
      </c>
      <c r="AC27" s="79" t="s">
        <v>3</v>
      </c>
      <c r="AD27" s="36">
        <v>98860.24</v>
      </c>
      <c r="AE27" s="36">
        <v>92387.9</v>
      </c>
      <c r="AF27" s="36">
        <v>92803.2</v>
      </c>
      <c r="AG27" s="36">
        <v>92803.2</v>
      </c>
      <c r="AH27" s="36">
        <f>AH28</f>
        <v>79610.90000000001</v>
      </c>
      <c r="AI27" s="36">
        <f>AI28</f>
        <v>79610.90000000001</v>
      </c>
      <c r="AJ27" s="36">
        <f>AJ28</f>
        <v>536076.3400000001</v>
      </c>
      <c r="AK27" s="36">
        <v>2028</v>
      </c>
      <c r="AL27" s="33"/>
      <c r="AM27" s="34" t="s">
        <v>163</v>
      </c>
    </row>
    <row r="28" spans="1:38" s="34" customFormat="1" ht="47.25">
      <c r="A28" s="39">
        <v>5</v>
      </c>
      <c r="B28" s="39">
        <v>7</v>
      </c>
      <c r="C28" s="39">
        <v>5</v>
      </c>
      <c r="D28" s="39">
        <v>0</v>
      </c>
      <c r="E28" s="39">
        <v>7</v>
      </c>
      <c r="F28" s="39">
        <v>0</v>
      </c>
      <c r="G28" s="39">
        <v>1</v>
      </c>
      <c r="H28" s="83">
        <v>1</v>
      </c>
      <c r="I28" s="84">
        <v>2</v>
      </c>
      <c r="J28" s="84">
        <v>1</v>
      </c>
      <c r="K28" s="83">
        <v>0</v>
      </c>
      <c r="L28" s="84">
        <v>1</v>
      </c>
      <c r="M28" s="84">
        <v>0</v>
      </c>
      <c r="N28" s="84">
        <v>0</v>
      </c>
      <c r="O28" s="83">
        <v>0</v>
      </c>
      <c r="P28" s="84">
        <v>0</v>
      </c>
      <c r="Q28" s="84">
        <v>0</v>
      </c>
      <c r="R28" s="39">
        <v>1</v>
      </c>
      <c r="S28" s="40"/>
      <c r="T28" s="81"/>
      <c r="U28" s="81"/>
      <c r="V28" s="81"/>
      <c r="W28" s="81"/>
      <c r="X28" s="81"/>
      <c r="Y28" s="81"/>
      <c r="Z28" s="81"/>
      <c r="AA28" s="81"/>
      <c r="AB28" s="38" t="s">
        <v>227</v>
      </c>
      <c r="AC28" s="79" t="s">
        <v>3</v>
      </c>
      <c r="AD28" s="36">
        <v>98860.24</v>
      </c>
      <c r="AE28" s="36">
        <v>92387.9</v>
      </c>
      <c r="AF28" s="36">
        <v>92803.2</v>
      </c>
      <c r="AG28" s="36">
        <v>92803.2</v>
      </c>
      <c r="AH28" s="36">
        <f>AH34+AH37+AH42+AH43+AH44</f>
        <v>79610.90000000001</v>
      </c>
      <c r="AI28" s="36">
        <f>AI34+AI37+AI42+AI43+AI44</f>
        <v>79610.90000000001</v>
      </c>
      <c r="AJ28" s="36">
        <f>SUM(AD28:AI28)</f>
        <v>536076.3400000001</v>
      </c>
      <c r="AK28" s="36">
        <v>2028</v>
      </c>
      <c r="AL28" s="33"/>
    </row>
    <row r="29" spans="1:54" s="4" customFormat="1" ht="47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81"/>
      <c r="U29" s="81"/>
      <c r="V29" s="81"/>
      <c r="W29" s="81"/>
      <c r="X29" s="81"/>
      <c r="Y29" s="81"/>
      <c r="Z29" s="81"/>
      <c r="AA29" s="81"/>
      <c r="AB29" s="38" t="s">
        <v>132</v>
      </c>
      <c r="AC29" s="79" t="s">
        <v>103</v>
      </c>
      <c r="AD29" s="36">
        <v>13</v>
      </c>
      <c r="AE29" s="36">
        <v>13</v>
      </c>
      <c r="AF29" s="36">
        <v>13</v>
      </c>
      <c r="AG29" s="85">
        <v>13</v>
      </c>
      <c r="AH29" s="85">
        <v>13</v>
      </c>
      <c r="AI29" s="85">
        <v>13</v>
      </c>
      <c r="AJ29" s="36">
        <v>0</v>
      </c>
      <c r="AK29" s="36">
        <v>2028</v>
      </c>
      <c r="AL29" s="33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s="4" customFormat="1" ht="6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81"/>
      <c r="U30" s="81"/>
      <c r="V30" s="81"/>
      <c r="W30" s="81"/>
      <c r="X30" s="81"/>
      <c r="Y30" s="81"/>
      <c r="Z30" s="81"/>
      <c r="AA30" s="81"/>
      <c r="AB30" s="38" t="s">
        <v>133</v>
      </c>
      <c r="AC30" s="79" t="s">
        <v>3</v>
      </c>
      <c r="AD30" s="36">
        <v>97.3</v>
      </c>
      <c r="AE30" s="36">
        <v>97.3</v>
      </c>
      <c r="AF30" s="36">
        <v>97.3</v>
      </c>
      <c r="AG30" s="37">
        <v>97.3</v>
      </c>
      <c r="AH30" s="37">
        <v>97.3</v>
      </c>
      <c r="AI30" s="37">
        <v>97.3</v>
      </c>
      <c r="AJ30" s="36">
        <v>97.3</v>
      </c>
      <c r="AK30" s="36">
        <v>2028</v>
      </c>
      <c r="AL30" s="33"/>
      <c r="AM30" s="34" t="s">
        <v>163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s="4" customFormat="1" ht="69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81"/>
      <c r="U31" s="81"/>
      <c r="V31" s="81"/>
      <c r="W31" s="81"/>
      <c r="X31" s="81"/>
      <c r="Y31" s="81"/>
      <c r="Z31" s="81"/>
      <c r="AA31" s="81"/>
      <c r="AB31" s="38" t="s">
        <v>229</v>
      </c>
      <c r="AC31" s="79" t="s">
        <v>89</v>
      </c>
      <c r="AD31" s="86">
        <f>(AD27/AD20)*100</f>
        <v>30.226201876906217</v>
      </c>
      <c r="AE31" s="86">
        <f aca="true" t="shared" si="0" ref="AE31:AJ31">(AE27/AE20)*100</f>
        <v>29.65950347212524</v>
      </c>
      <c r="AF31" s="86">
        <f t="shared" si="0"/>
        <v>30.209847028859826</v>
      </c>
      <c r="AG31" s="86">
        <f t="shared" si="0"/>
        <v>30.221849383143823</v>
      </c>
      <c r="AH31" s="86">
        <f t="shared" si="0"/>
        <v>29.62023573884185</v>
      </c>
      <c r="AI31" s="86">
        <f t="shared" si="0"/>
        <v>29.62023573884185</v>
      </c>
      <c r="AJ31" s="86">
        <f t="shared" si="0"/>
        <v>29.94211739445589</v>
      </c>
      <c r="AK31" s="36">
        <v>2028</v>
      </c>
      <c r="AL31" s="33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</row>
    <row r="32" spans="1:54" s="4" customFormat="1" ht="4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81"/>
      <c r="U32" s="81"/>
      <c r="V32" s="81"/>
      <c r="W32" s="81"/>
      <c r="X32" s="81"/>
      <c r="Y32" s="81"/>
      <c r="Z32" s="81"/>
      <c r="AA32" s="81"/>
      <c r="AB32" s="38" t="s">
        <v>134</v>
      </c>
      <c r="AC32" s="79" t="s">
        <v>89</v>
      </c>
      <c r="AD32" s="36">
        <v>20</v>
      </c>
      <c r="AE32" s="36">
        <v>20</v>
      </c>
      <c r="AF32" s="36">
        <v>20</v>
      </c>
      <c r="AG32" s="85">
        <v>20</v>
      </c>
      <c r="AH32" s="85">
        <v>20</v>
      </c>
      <c r="AI32" s="85">
        <v>20</v>
      </c>
      <c r="AJ32" s="36">
        <v>20</v>
      </c>
      <c r="AK32" s="36">
        <v>2028</v>
      </c>
      <c r="AL32" s="33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1:54" s="4" customFormat="1" ht="41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81"/>
      <c r="U33" s="81"/>
      <c r="V33" s="81"/>
      <c r="W33" s="81"/>
      <c r="X33" s="81"/>
      <c r="Y33" s="81"/>
      <c r="Z33" s="81"/>
      <c r="AA33" s="81"/>
      <c r="AB33" s="38" t="s">
        <v>166</v>
      </c>
      <c r="AC33" s="79" t="s">
        <v>160</v>
      </c>
      <c r="AD33" s="36" t="s">
        <v>131</v>
      </c>
      <c r="AE33" s="36" t="s">
        <v>131</v>
      </c>
      <c r="AF33" s="36" t="s">
        <v>131</v>
      </c>
      <c r="AG33" s="85" t="s">
        <v>131</v>
      </c>
      <c r="AH33" s="85" t="s">
        <v>131</v>
      </c>
      <c r="AI33" s="85" t="s">
        <v>131</v>
      </c>
      <c r="AJ33" s="36" t="s">
        <v>131</v>
      </c>
      <c r="AK33" s="36">
        <v>2028</v>
      </c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s="4" customFormat="1" ht="31.5">
      <c r="A34" s="39">
        <v>5</v>
      </c>
      <c r="B34" s="39">
        <v>7</v>
      </c>
      <c r="C34" s="39">
        <v>5</v>
      </c>
      <c r="D34" s="39">
        <v>0</v>
      </c>
      <c r="E34" s="39">
        <v>7</v>
      </c>
      <c r="F34" s="39">
        <v>0</v>
      </c>
      <c r="G34" s="39">
        <v>1</v>
      </c>
      <c r="H34" s="39">
        <v>1</v>
      </c>
      <c r="I34" s="39">
        <v>2</v>
      </c>
      <c r="J34" s="39">
        <v>1</v>
      </c>
      <c r="K34" s="39">
        <v>0</v>
      </c>
      <c r="L34" s="39">
        <v>1</v>
      </c>
      <c r="M34" s="39">
        <v>2</v>
      </c>
      <c r="N34" s="39">
        <v>0</v>
      </c>
      <c r="O34" s="39">
        <v>0</v>
      </c>
      <c r="P34" s="39">
        <v>2</v>
      </c>
      <c r="Q34" s="39">
        <v>0</v>
      </c>
      <c r="R34" s="39">
        <v>1</v>
      </c>
      <c r="S34" s="40"/>
      <c r="T34" s="81"/>
      <c r="U34" s="81"/>
      <c r="V34" s="81"/>
      <c r="W34" s="81"/>
      <c r="X34" s="81"/>
      <c r="Y34" s="81"/>
      <c r="Z34" s="81"/>
      <c r="AA34" s="81"/>
      <c r="AB34" s="38" t="s">
        <v>190</v>
      </c>
      <c r="AC34" s="79" t="s">
        <v>3</v>
      </c>
      <c r="AD34" s="36">
        <v>36633.64</v>
      </c>
      <c r="AE34" s="36">
        <v>40185.6</v>
      </c>
      <c r="AF34" s="36">
        <v>40600</v>
      </c>
      <c r="AG34" s="36">
        <v>40600</v>
      </c>
      <c r="AH34" s="36">
        <v>34300.9</v>
      </c>
      <c r="AI34" s="36">
        <v>34300.9</v>
      </c>
      <c r="AJ34" s="36">
        <f>SUM(AD34:AI34)</f>
        <v>226621.03999999998</v>
      </c>
      <c r="AK34" s="36">
        <v>2028</v>
      </c>
      <c r="AL34" s="33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s="4" customFormat="1" ht="31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81"/>
      <c r="U35" s="81"/>
      <c r="V35" s="81"/>
      <c r="W35" s="81"/>
      <c r="X35" s="81"/>
      <c r="Y35" s="81"/>
      <c r="Z35" s="81"/>
      <c r="AA35" s="81"/>
      <c r="AB35" s="38" t="s">
        <v>167</v>
      </c>
      <c r="AC35" s="79" t="s">
        <v>89</v>
      </c>
      <c r="AD35" s="36">
        <v>90</v>
      </c>
      <c r="AE35" s="36">
        <v>90</v>
      </c>
      <c r="AF35" s="36">
        <v>90</v>
      </c>
      <c r="AG35" s="36">
        <v>90</v>
      </c>
      <c r="AH35" s="36">
        <v>90</v>
      </c>
      <c r="AI35" s="36">
        <v>90</v>
      </c>
      <c r="AJ35" s="36">
        <v>90</v>
      </c>
      <c r="AK35" s="36">
        <v>2028</v>
      </c>
      <c r="AL35" s="33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s="4" customFormat="1" ht="47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81"/>
      <c r="U36" s="81"/>
      <c r="V36" s="81"/>
      <c r="W36" s="81"/>
      <c r="X36" s="81"/>
      <c r="Y36" s="81"/>
      <c r="Z36" s="81"/>
      <c r="AA36" s="81"/>
      <c r="AB36" s="38" t="s">
        <v>168</v>
      </c>
      <c r="AC36" s="79" t="s">
        <v>89</v>
      </c>
      <c r="AD36" s="36">
        <v>3</v>
      </c>
      <c r="AE36" s="36">
        <v>3</v>
      </c>
      <c r="AF36" s="36">
        <v>3</v>
      </c>
      <c r="AG36" s="36">
        <v>3</v>
      </c>
      <c r="AH36" s="36">
        <v>3</v>
      </c>
      <c r="AI36" s="36">
        <v>3</v>
      </c>
      <c r="AJ36" s="36">
        <v>3</v>
      </c>
      <c r="AK36" s="36">
        <v>2028</v>
      </c>
      <c r="AL36" s="33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s="4" customFormat="1" ht="33.75" customHeight="1">
      <c r="A37" s="39">
        <v>5</v>
      </c>
      <c r="B37" s="39">
        <v>7</v>
      </c>
      <c r="C37" s="39">
        <v>5</v>
      </c>
      <c r="D37" s="39">
        <v>0</v>
      </c>
      <c r="E37" s="39">
        <v>7</v>
      </c>
      <c r="F37" s="39">
        <v>0</v>
      </c>
      <c r="G37" s="39">
        <v>1</v>
      </c>
      <c r="H37" s="87">
        <v>1</v>
      </c>
      <c r="I37" s="87">
        <v>2</v>
      </c>
      <c r="J37" s="87">
        <v>1</v>
      </c>
      <c r="K37" s="87">
        <v>0</v>
      </c>
      <c r="L37" s="87">
        <v>1</v>
      </c>
      <c r="M37" s="87">
        <v>2</v>
      </c>
      <c r="N37" s="87">
        <v>0</v>
      </c>
      <c r="O37" s="87">
        <v>0</v>
      </c>
      <c r="P37" s="87">
        <v>3</v>
      </c>
      <c r="Q37" s="88">
        <v>0</v>
      </c>
      <c r="R37" s="87">
        <v>1</v>
      </c>
      <c r="S37" s="40"/>
      <c r="T37" s="81"/>
      <c r="U37" s="81"/>
      <c r="V37" s="81"/>
      <c r="W37" s="81"/>
      <c r="X37" s="81"/>
      <c r="Y37" s="81"/>
      <c r="Z37" s="81"/>
      <c r="AA37" s="81"/>
      <c r="AB37" s="89" t="s">
        <v>164</v>
      </c>
      <c r="AC37" s="79" t="s">
        <v>3</v>
      </c>
      <c r="AD37" s="36">
        <v>2457.2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f>SUM(AD37:AI37)</f>
        <v>2457.2</v>
      </c>
      <c r="AK37" s="36">
        <v>2028</v>
      </c>
      <c r="AL37" s="33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s="4" customFormat="1" ht="31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81"/>
      <c r="U38" s="81"/>
      <c r="V38" s="81"/>
      <c r="W38" s="81"/>
      <c r="X38" s="81"/>
      <c r="Y38" s="81"/>
      <c r="Z38" s="81"/>
      <c r="AA38" s="81"/>
      <c r="AB38" s="38" t="s">
        <v>155</v>
      </c>
      <c r="AC38" s="79" t="s">
        <v>89</v>
      </c>
      <c r="AD38" s="36">
        <v>100</v>
      </c>
      <c r="AE38" s="36">
        <v>100</v>
      </c>
      <c r="AF38" s="36">
        <v>100</v>
      </c>
      <c r="AG38" s="36">
        <v>100</v>
      </c>
      <c r="AH38" s="36">
        <v>100</v>
      </c>
      <c r="AI38" s="36">
        <v>100</v>
      </c>
      <c r="AJ38" s="36">
        <v>100</v>
      </c>
      <c r="AK38" s="36">
        <v>2028</v>
      </c>
      <c r="AL38" s="33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1:54" s="4" customFormat="1" ht="31.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81"/>
      <c r="U39" s="81"/>
      <c r="V39" s="81"/>
      <c r="W39" s="81"/>
      <c r="X39" s="81"/>
      <c r="Y39" s="81"/>
      <c r="Z39" s="81"/>
      <c r="AA39" s="81"/>
      <c r="AB39" s="38" t="s">
        <v>169</v>
      </c>
      <c r="AC39" s="79" t="s">
        <v>89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f>AD39+AE39+AF39+AG39+AH39</f>
        <v>0</v>
      </c>
      <c r="AK39" s="36">
        <v>2028</v>
      </c>
      <c r="AL39" s="33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1:54" s="4" customFormat="1" ht="31.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81"/>
      <c r="U40" s="81"/>
      <c r="V40" s="81"/>
      <c r="W40" s="81"/>
      <c r="X40" s="81"/>
      <c r="Y40" s="81"/>
      <c r="Z40" s="81"/>
      <c r="AA40" s="81"/>
      <c r="AB40" s="38" t="s">
        <v>156</v>
      </c>
      <c r="AC40" s="79" t="s">
        <v>89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f>AD40+AE40+AF40+AG40+AH40</f>
        <v>0</v>
      </c>
      <c r="AK40" s="36">
        <v>2028</v>
      </c>
      <c r="AL40" s="33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s="4" customFormat="1" ht="47.25">
      <c r="A41" s="87">
        <v>5</v>
      </c>
      <c r="B41" s="87">
        <v>7</v>
      </c>
      <c r="C41" s="87">
        <v>5</v>
      </c>
      <c r="D41" s="39">
        <v>0</v>
      </c>
      <c r="E41" s="39">
        <v>7</v>
      </c>
      <c r="F41" s="39">
        <v>0</v>
      </c>
      <c r="G41" s="87">
        <v>1</v>
      </c>
      <c r="H41" s="87">
        <v>1</v>
      </c>
      <c r="I41" s="87">
        <v>2</v>
      </c>
      <c r="J41" s="87">
        <v>1</v>
      </c>
      <c r="K41" s="87">
        <v>0</v>
      </c>
      <c r="L41" s="87">
        <v>1</v>
      </c>
      <c r="M41" s="87">
        <v>1</v>
      </c>
      <c r="N41" s="87">
        <v>1</v>
      </c>
      <c r="O41" s="87">
        <v>0</v>
      </c>
      <c r="P41" s="87">
        <v>4</v>
      </c>
      <c r="Q41" s="87">
        <v>0</v>
      </c>
      <c r="R41" s="90">
        <v>1</v>
      </c>
      <c r="S41" s="91"/>
      <c r="T41" s="92"/>
      <c r="U41" s="92"/>
      <c r="V41" s="92"/>
      <c r="W41" s="92"/>
      <c r="X41" s="92"/>
      <c r="Y41" s="92"/>
      <c r="Z41" s="92"/>
      <c r="AA41" s="92"/>
      <c r="AB41" s="89" t="s">
        <v>234</v>
      </c>
      <c r="AC41" s="79" t="s">
        <v>3</v>
      </c>
      <c r="AD41" s="36">
        <v>4527.6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f aca="true" t="shared" si="1" ref="AJ41:AJ46">SUM(AD41:AI41)</f>
        <v>4527.6</v>
      </c>
      <c r="AK41" s="36">
        <v>2028</v>
      </c>
      <c r="AL41" s="33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1:54" s="4" customFormat="1" ht="86.25" customHeight="1">
      <c r="A42" s="87">
        <v>5</v>
      </c>
      <c r="B42" s="87">
        <v>7</v>
      </c>
      <c r="C42" s="87">
        <v>5</v>
      </c>
      <c r="D42" s="39">
        <v>0</v>
      </c>
      <c r="E42" s="39">
        <v>7</v>
      </c>
      <c r="F42" s="39">
        <v>0</v>
      </c>
      <c r="G42" s="87">
        <v>1</v>
      </c>
      <c r="H42" s="87">
        <v>1</v>
      </c>
      <c r="I42" s="87">
        <v>2</v>
      </c>
      <c r="J42" s="87">
        <v>1</v>
      </c>
      <c r="K42" s="87">
        <v>0</v>
      </c>
      <c r="L42" s="87">
        <v>1</v>
      </c>
      <c r="M42" s="87" t="s">
        <v>165</v>
      </c>
      <c r="N42" s="87">
        <v>1</v>
      </c>
      <c r="O42" s="87">
        <v>0</v>
      </c>
      <c r="P42" s="87">
        <v>4</v>
      </c>
      <c r="Q42" s="87">
        <v>0</v>
      </c>
      <c r="R42" s="90">
        <v>1</v>
      </c>
      <c r="S42" s="91"/>
      <c r="T42" s="92"/>
      <c r="U42" s="92"/>
      <c r="V42" s="92"/>
      <c r="W42" s="92"/>
      <c r="X42" s="92"/>
      <c r="Y42" s="92"/>
      <c r="Z42" s="92"/>
      <c r="AA42" s="92"/>
      <c r="AB42" s="89" t="s">
        <v>213</v>
      </c>
      <c r="AC42" s="79" t="s">
        <v>3</v>
      </c>
      <c r="AD42" s="36">
        <v>1131.9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f t="shared" si="1"/>
        <v>1131.9</v>
      </c>
      <c r="AK42" s="36">
        <v>2028</v>
      </c>
      <c r="AL42" s="33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54" s="4" customFormat="1" ht="78.75">
      <c r="A43" s="39">
        <v>5</v>
      </c>
      <c r="B43" s="39">
        <v>7</v>
      </c>
      <c r="C43" s="39">
        <v>5</v>
      </c>
      <c r="D43" s="39">
        <v>0</v>
      </c>
      <c r="E43" s="39">
        <v>7</v>
      </c>
      <c r="F43" s="39">
        <v>0</v>
      </c>
      <c r="G43" s="39">
        <v>1</v>
      </c>
      <c r="H43" s="39">
        <v>1</v>
      </c>
      <c r="I43" s="39">
        <v>2</v>
      </c>
      <c r="J43" s="39">
        <v>1</v>
      </c>
      <c r="K43" s="39">
        <v>0</v>
      </c>
      <c r="L43" s="39">
        <v>1</v>
      </c>
      <c r="M43" s="39">
        <v>1</v>
      </c>
      <c r="N43" s="39">
        <v>0</v>
      </c>
      <c r="O43" s="39">
        <v>7</v>
      </c>
      <c r="P43" s="39">
        <v>4</v>
      </c>
      <c r="Q43" s="39">
        <v>0</v>
      </c>
      <c r="R43" s="39">
        <v>10</v>
      </c>
      <c r="S43" s="40"/>
      <c r="T43" s="81"/>
      <c r="U43" s="81"/>
      <c r="V43" s="81"/>
      <c r="W43" s="81"/>
      <c r="X43" s="81"/>
      <c r="Y43" s="81"/>
      <c r="Z43" s="81"/>
      <c r="AA43" s="81"/>
      <c r="AB43" s="93" t="s">
        <v>174</v>
      </c>
      <c r="AC43" s="79" t="s">
        <v>3</v>
      </c>
      <c r="AD43" s="36">
        <v>49171.2</v>
      </c>
      <c r="AE43" s="36">
        <v>49178.3</v>
      </c>
      <c r="AF43" s="36">
        <v>49179.2</v>
      </c>
      <c r="AG43" s="36">
        <v>49179.2</v>
      </c>
      <c r="AH43" s="36">
        <v>42515.2</v>
      </c>
      <c r="AI43" s="36">
        <v>42515.2</v>
      </c>
      <c r="AJ43" s="36">
        <f t="shared" si="1"/>
        <v>281738.30000000005</v>
      </c>
      <c r="AK43" s="36">
        <v>2028</v>
      </c>
      <c r="AL43" s="3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54" s="4" customFormat="1" ht="110.25">
      <c r="A44" s="39">
        <v>5</v>
      </c>
      <c r="B44" s="39">
        <v>7</v>
      </c>
      <c r="C44" s="39">
        <v>5</v>
      </c>
      <c r="D44" s="39">
        <v>1</v>
      </c>
      <c r="E44" s="39">
        <v>0</v>
      </c>
      <c r="F44" s="39">
        <v>0</v>
      </c>
      <c r="G44" s="39">
        <v>4</v>
      </c>
      <c r="H44" s="39">
        <v>1</v>
      </c>
      <c r="I44" s="39">
        <v>2</v>
      </c>
      <c r="J44" s="34">
        <v>1</v>
      </c>
      <c r="K44" s="39">
        <v>0</v>
      </c>
      <c r="L44" s="39">
        <v>1</v>
      </c>
      <c r="M44" s="39">
        <v>1</v>
      </c>
      <c r="N44" s="39">
        <v>0</v>
      </c>
      <c r="O44" s="39">
        <v>5</v>
      </c>
      <c r="P44" s="39">
        <v>0</v>
      </c>
      <c r="Q44" s="39">
        <v>0</v>
      </c>
      <c r="R44" s="39">
        <v>10</v>
      </c>
      <c r="S44" s="40"/>
      <c r="T44" s="81"/>
      <c r="U44" s="81"/>
      <c r="V44" s="81"/>
      <c r="W44" s="81"/>
      <c r="X44" s="81"/>
      <c r="Y44" s="81"/>
      <c r="Z44" s="81"/>
      <c r="AA44" s="81"/>
      <c r="AB44" s="89" t="s">
        <v>189</v>
      </c>
      <c r="AC44" s="79" t="s">
        <v>3</v>
      </c>
      <c r="AD44" s="36">
        <v>2794.8</v>
      </c>
      <c r="AE44" s="36">
        <v>3024</v>
      </c>
      <c r="AF44" s="36">
        <v>3024</v>
      </c>
      <c r="AG44" s="36">
        <v>3024</v>
      </c>
      <c r="AH44" s="36">
        <v>2794.8</v>
      </c>
      <c r="AI44" s="36">
        <v>2794.8</v>
      </c>
      <c r="AJ44" s="36">
        <f t="shared" si="1"/>
        <v>17456.399999999998</v>
      </c>
      <c r="AK44" s="36">
        <v>2028</v>
      </c>
      <c r="AL44" s="33" t="s">
        <v>163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s="4" customFormat="1" ht="63">
      <c r="A45" s="39"/>
      <c r="B45" s="39"/>
      <c r="C45" s="39"/>
      <c r="D45" s="39">
        <v>1</v>
      </c>
      <c r="E45" s="39">
        <v>0</v>
      </c>
      <c r="F45" s="39">
        <v>0</v>
      </c>
      <c r="G45" s="39">
        <v>4</v>
      </c>
      <c r="H45" s="39">
        <v>1</v>
      </c>
      <c r="I45" s="39">
        <v>2</v>
      </c>
      <c r="J45" s="94">
        <v>1</v>
      </c>
      <c r="K45" s="39">
        <v>0</v>
      </c>
      <c r="L45" s="39">
        <v>1</v>
      </c>
      <c r="M45" s="39">
        <v>1</v>
      </c>
      <c r="N45" s="39">
        <v>1</v>
      </c>
      <c r="O45" s="39">
        <v>3</v>
      </c>
      <c r="P45" s="39">
        <v>5</v>
      </c>
      <c r="Q45" s="39">
        <v>0</v>
      </c>
      <c r="R45" s="39">
        <v>10</v>
      </c>
      <c r="S45" s="40"/>
      <c r="T45" s="81"/>
      <c r="U45" s="81"/>
      <c r="V45" s="81"/>
      <c r="W45" s="81"/>
      <c r="X45" s="81"/>
      <c r="Y45" s="81"/>
      <c r="Z45" s="81"/>
      <c r="AA45" s="81"/>
      <c r="AB45" s="89" t="s">
        <v>237</v>
      </c>
      <c r="AC45" s="79" t="s">
        <v>3</v>
      </c>
      <c r="AD45" s="36">
        <v>1485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f t="shared" si="1"/>
        <v>1485</v>
      </c>
      <c r="AK45" s="36">
        <v>2028</v>
      </c>
      <c r="AL45" s="3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54" s="4" customFormat="1" ht="78.75">
      <c r="A46" s="39">
        <v>5</v>
      </c>
      <c r="B46" s="39">
        <v>7</v>
      </c>
      <c r="C46" s="39">
        <v>5</v>
      </c>
      <c r="D46" s="39">
        <v>1</v>
      </c>
      <c r="E46" s="39">
        <v>0</v>
      </c>
      <c r="F46" s="39">
        <v>0</v>
      </c>
      <c r="G46" s="39">
        <v>4</v>
      </c>
      <c r="H46" s="39">
        <v>1</v>
      </c>
      <c r="I46" s="39">
        <v>2</v>
      </c>
      <c r="J46" s="94">
        <v>1</v>
      </c>
      <c r="K46" s="39">
        <v>0</v>
      </c>
      <c r="L46" s="39">
        <v>1</v>
      </c>
      <c r="M46" s="39" t="s">
        <v>165</v>
      </c>
      <c r="N46" s="39">
        <v>1</v>
      </c>
      <c r="O46" s="39">
        <v>3</v>
      </c>
      <c r="P46" s="39">
        <v>5</v>
      </c>
      <c r="Q46" s="39">
        <v>0</v>
      </c>
      <c r="R46" s="39">
        <v>10</v>
      </c>
      <c r="S46" s="40"/>
      <c r="T46" s="81"/>
      <c r="U46" s="81"/>
      <c r="V46" s="81"/>
      <c r="W46" s="81"/>
      <c r="X46" s="81"/>
      <c r="Y46" s="81"/>
      <c r="Z46" s="81"/>
      <c r="AA46" s="81"/>
      <c r="AB46" s="89" t="s">
        <v>238</v>
      </c>
      <c r="AC46" s="79" t="s">
        <v>3</v>
      </c>
      <c r="AD46" s="36">
        <v>15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f t="shared" si="1"/>
        <v>15</v>
      </c>
      <c r="AK46" s="36">
        <v>2028</v>
      </c>
      <c r="AL46" s="33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54" s="4" customFormat="1" ht="63">
      <c r="A47" s="39">
        <v>5</v>
      </c>
      <c r="B47" s="39">
        <v>7</v>
      </c>
      <c r="C47" s="39">
        <v>5</v>
      </c>
      <c r="D47" s="39">
        <v>0</v>
      </c>
      <c r="E47" s="39">
        <v>7</v>
      </c>
      <c r="F47" s="39">
        <v>0</v>
      </c>
      <c r="G47" s="39">
        <v>1</v>
      </c>
      <c r="H47" s="39">
        <v>1</v>
      </c>
      <c r="I47" s="39">
        <v>2</v>
      </c>
      <c r="J47" s="39">
        <v>1</v>
      </c>
      <c r="K47" s="39">
        <v>0</v>
      </c>
      <c r="L47" s="39">
        <v>1</v>
      </c>
      <c r="M47" s="39">
        <v>1</v>
      </c>
      <c r="N47" s="39">
        <v>1</v>
      </c>
      <c r="O47" s="39">
        <v>3</v>
      </c>
      <c r="P47" s="39">
        <v>9</v>
      </c>
      <c r="Q47" s="39">
        <v>0</v>
      </c>
      <c r="R47" s="39">
        <v>1</v>
      </c>
      <c r="S47" s="40"/>
      <c r="T47" s="81"/>
      <c r="U47" s="81"/>
      <c r="V47" s="81"/>
      <c r="W47" s="81"/>
      <c r="X47" s="81"/>
      <c r="Y47" s="81"/>
      <c r="Z47" s="81"/>
      <c r="AA47" s="81"/>
      <c r="AB47" s="38" t="s">
        <v>242</v>
      </c>
      <c r="AC47" s="79" t="s">
        <v>3</v>
      </c>
      <c r="AD47" s="37">
        <v>637.4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6">
        <v>637.4</v>
      </c>
      <c r="AK47" s="36">
        <v>2023</v>
      </c>
      <c r="AL47" s="33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1:54" s="29" customFormat="1" ht="63">
      <c r="A48" s="39">
        <v>5</v>
      </c>
      <c r="B48" s="39">
        <v>7</v>
      </c>
      <c r="C48" s="39">
        <v>5</v>
      </c>
      <c r="D48" s="39">
        <v>0</v>
      </c>
      <c r="E48" s="39">
        <v>7</v>
      </c>
      <c r="F48" s="39">
        <v>0</v>
      </c>
      <c r="G48" s="39">
        <v>1</v>
      </c>
      <c r="H48" s="39">
        <v>1</v>
      </c>
      <c r="I48" s="39">
        <v>2</v>
      </c>
      <c r="J48" s="39">
        <v>1</v>
      </c>
      <c r="K48" s="39">
        <v>0</v>
      </c>
      <c r="L48" s="39">
        <v>1</v>
      </c>
      <c r="M48" s="39" t="s">
        <v>165</v>
      </c>
      <c r="N48" s="39">
        <v>1</v>
      </c>
      <c r="O48" s="39">
        <v>3</v>
      </c>
      <c r="P48" s="39">
        <v>9</v>
      </c>
      <c r="Q48" s="39">
        <v>0</v>
      </c>
      <c r="R48" s="39">
        <v>1</v>
      </c>
      <c r="S48" s="40"/>
      <c r="T48" s="81"/>
      <c r="U48" s="81"/>
      <c r="V48" s="81"/>
      <c r="W48" s="81"/>
      <c r="X48" s="81"/>
      <c r="Y48" s="81"/>
      <c r="Z48" s="81"/>
      <c r="AA48" s="81"/>
      <c r="AB48" s="38" t="s">
        <v>243</v>
      </c>
      <c r="AC48" s="79" t="s">
        <v>3</v>
      </c>
      <c r="AD48" s="36">
        <v>6.5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f>AD48+AE48+AF48+AG48+AH48</f>
        <v>6.5</v>
      </c>
      <c r="AK48" s="36">
        <v>2023</v>
      </c>
      <c r="AL48" s="33" t="s">
        <v>163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1:54" s="28" customFormat="1" ht="31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81"/>
      <c r="U49" s="81"/>
      <c r="V49" s="81"/>
      <c r="W49" s="81"/>
      <c r="X49" s="81"/>
      <c r="Y49" s="81"/>
      <c r="Z49" s="81"/>
      <c r="AA49" s="81"/>
      <c r="AB49" s="38" t="s">
        <v>90</v>
      </c>
      <c r="AC49" s="79" t="s">
        <v>89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2028</v>
      </c>
      <c r="AL49" s="33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</row>
    <row r="50" spans="1:54" s="4" customFormat="1" ht="31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81"/>
      <c r="U50" s="81"/>
      <c r="V50" s="81"/>
      <c r="W50" s="81"/>
      <c r="X50" s="81"/>
      <c r="Y50" s="81"/>
      <c r="Z50" s="81"/>
      <c r="AA50" s="81"/>
      <c r="AB50" s="89" t="s">
        <v>91</v>
      </c>
      <c r="AC50" s="79" t="s">
        <v>102</v>
      </c>
      <c r="AD50" s="36">
        <v>201281.13</v>
      </c>
      <c r="AE50" s="36">
        <v>192446.1</v>
      </c>
      <c r="AF50" s="36">
        <v>187273.6</v>
      </c>
      <c r="AG50" s="36">
        <v>187151.7</v>
      </c>
      <c r="AH50" s="36">
        <f>AH51</f>
        <v>163691.4</v>
      </c>
      <c r="AI50" s="36">
        <f>AI51</f>
        <v>163691.4</v>
      </c>
      <c r="AJ50" s="36">
        <f>AD50+AE50+AF50+AG50+AH50+AI50</f>
        <v>1095535.33</v>
      </c>
      <c r="AK50" s="36">
        <v>2028</v>
      </c>
      <c r="AL50" s="33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1:54" s="4" customFormat="1" ht="47.25">
      <c r="A51" s="39">
        <v>5</v>
      </c>
      <c r="B51" s="39">
        <v>7</v>
      </c>
      <c r="C51" s="39">
        <v>5</v>
      </c>
      <c r="D51" s="39">
        <v>0</v>
      </c>
      <c r="E51" s="39">
        <v>7</v>
      </c>
      <c r="F51" s="39">
        <v>0</v>
      </c>
      <c r="G51" s="39">
        <v>2</v>
      </c>
      <c r="H51" s="39">
        <v>1</v>
      </c>
      <c r="I51" s="39">
        <v>2</v>
      </c>
      <c r="J51" s="39">
        <v>2</v>
      </c>
      <c r="K51" s="39">
        <v>0</v>
      </c>
      <c r="L51" s="39">
        <v>1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/>
      <c r="S51" s="40"/>
      <c r="T51" s="81"/>
      <c r="U51" s="81"/>
      <c r="V51" s="81"/>
      <c r="W51" s="81"/>
      <c r="X51" s="81"/>
      <c r="Y51" s="81"/>
      <c r="Z51" s="81"/>
      <c r="AA51" s="81"/>
      <c r="AB51" s="89" t="s">
        <v>135</v>
      </c>
      <c r="AC51" s="79" t="s">
        <v>3</v>
      </c>
      <c r="AD51" s="37">
        <v>201281.13</v>
      </c>
      <c r="AE51" s="37">
        <v>192446.1</v>
      </c>
      <c r="AF51" s="37">
        <v>187273.6</v>
      </c>
      <c r="AG51" s="37">
        <v>187151.7</v>
      </c>
      <c r="AH51" s="37">
        <f>AH57+AH63+AH67+AH68+AH73+AH75+AH76+AH82+AH83+AH84+AH85+AH92</f>
        <v>163691.4</v>
      </c>
      <c r="AI51" s="37">
        <f>AI57+AI63+AI67+AI68+AI73+AI75+AI76+AI82+AI83+AI84+AI85+AI92</f>
        <v>163691.4</v>
      </c>
      <c r="AJ51" s="37">
        <f>SUM(AD51:AI51)</f>
        <v>1095535.33</v>
      </c>
      <c r="AK51" s="36">
        <v>2028</v>
      </c>
      <c r="AL51" s="33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1:54" s="4" customFormat="1" ht="47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81"/>
      <c r="U52" s="81"/>
      <c r="V52" s="81"/>
      <c r="W52" s="81"/>
      <c r="X52" s="81"/>
      <c r="Y52" s="81"/>
      <c r="Z52" s="81"/>
      <c r="AA52" s="81"/>
      <c r="AB52" s="38" t="s">
        <v>170</v>
      </c>
      <c r="AC52" s="79" t="s">
        <v>103</v>
      </c>
      <c r="AD52" s="37">
        <v>1376</v>
      </c>
      <c r="AE52" s="37">
        <v>1376</v>
      </c>
      <c r="AF52" s="37">
        <v>1376</v>
      </c>
      <c r="AG52" s="37">
        <v>1376</v>
      </c>
      <c r="AH52" s="37">
        <v>1376</v>
      </c>
      <c r="AI52" s="37">
        <v>1376</v>
      </c>
      <c r="AJ52" s="36">
        <v>1472</v>
      </c>
      <c r="AK52" s="36">
        <v>2028</v>
      </c>
      <c r="AL52" s="33"/>
      <c r="AM52" s="34"/>
      <c r="AN52" s="34" t="s">
        <v>163</v>
      </c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1:54" s="4" customFormat="1" ht="31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81"/>
      <c r="U53" s="81"/>
      <c r="V53" s="81"/>
      <c r="W53" s="81"/>
      <c r="X53" s="81"/>
      <c r="Y53" s="81"/>
      <c r="Z53" s="81"/>
      <c r="AA53" s="81"/>
      <c r="AB53" s="38" t="s">
        <v>93</v>
      </c>
      <c r="AC53" s="79" t="s">
        <v>89</v>
      </c>
      <c r="AD53" s="37">
        <v>100</v>
      </c>
      <c r="AE53" s="37">
        <v>100</v>
      </c>
      <c r="AF53" s="37">
        <v>100</v>
      </c>
      <c r="AG53" s="37">
        <v>100</v>
      </c>
      <c r="AH53" s="37">
        <v>100</v>
      </c>
      <c r="AI53" s="37">
        <v>100</v>
      </c>
      <c r="AJ53" s="36">
        <v>100</v>
      </c>
      <c r="AK53" s="36">
        <v>2028</v>
      </c>
      <c r="AL53" s="33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1:54" s="4" customFormat="1" ht="47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81"/>
      <c r="U54" s="81"/>
      <c r="V54" s="81"/>
      <c r="W54" s="81"/>
      <c r="X54" s="81"/>
      <c r="Y54" s="81"/>
      <c r="Z54" s="81"/>
      <c r="AA54" s="81"/>
      <c r="AB54" s="38" t="s">
        <v>92</v>
      </c>
      <c r="AC54" s="79" t="s">
        <v>89</v>
      </c>
      <c r="AD54" s="95">
        <f aca="true" t="shared" si="2" ref="AD54:AJ54">(AD50/AD20)*100</f>
        <v>61.54106109181815</v>
      </c>
      <c r="AE54" s="95">
        <f t="shared" si="2"/>
        <v>61.7814212807842</v>
      </c>
      <c r="AF54" s="95">
        <f t="shared" si="2"/>
        <v>60.96241087100319</v>
      </c>
      <c r="AG54" s="95">
        <f t="shared" si="2"/>
        <v>60.94693382555039</v>
      </c>
      <c r="AH54" s="95">
        <f t="shared" si="2"/>
        <v>60.90344232286101</v>
      </c>
      <c r="AI54" s="95">
        <f t="shared" si="2"/>
        <v>60.90344232286101</v>
      </c>
      <c r="AJ54" s="95">
        <f t="shared" si="2"/>
        <v>61.1902540982017</v>
      </c>
      <c r="AK54" s="36">
        <v>2028</v>
      </c>
      <c r="AL54" s="33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1:54" s="4" customFormat="1" ht="47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81"/>
      <c r="U55" s="81"/>
      <c r="V55" s="81"/>
      <c r="W55" s="81"/>
      <c r="X55" s="81"/>
      <c r="Y55" s="81"/>
      <c r="Z55" s="81"/>
      <c r="AA55" s="81"/>
      <c r="AB55" s="96" t="s">
        <v>149</v>
      </c>
      <c r="AC55" s="97" t="s">
        <v>131</v>
      </c>
      <c r="AD55" s="37" t="s">
        <v>131</v>
      </c>
      <c r="AE55" s="37" t="s">
        <v>131</v>
      </c>
      <c r="AF55" s="37" t="s">
        <v>131</v>
      </c>
      <c r="AG55" s="37" t="s">
        <v>131</v>
      </c>
      <c r="AH55" s="37" t="s">
        <v>131</v>
      </c>
      <c r="AI55" s="37" t="s">
        <v>131</v>
      </c>
      <c r="AJ55" s="36" t="s">
        <v>131</v>
      </c>
      <c r="AK55" s="36">
        <v>2028</v>
      </c>
      <c r="AL55" s="33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1:54" s="4" customFormat="1" ht="47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81"/>
      <c r="U56" s="81"/>
      <c r="V56" s="81"/>
      <c r="W56" s="81"/>
      <c r="X56" s="81"/>
      <c r="Y56" s="81"/>
      <c r="Z56" s="81"/>
      <c r="AA56" s="81"/>
      <c r="AB56" s="98" t="s">
        <v>150</v>
      </c>
      <c r="AC56" s="79" t="s">
        <v>89</v>
      </c>
      <c r="AD56" s="37">
        <v>100</v>
      </c>
      <c r="AE56" s="37">
        <v>100</v>
      </c>
      <c r="AF56" s="37">
        <v>100</v>
      </c>
      <c r="AG56" s="37">
        <v>100</v>
      </c>
      <c r="AH56" s="37">
        <v>100</v>
      </c>
      <c r="AI56" s="37">
        <v>100</v>
      </c>
      <c r="AJ56" s="36">
        <v>100</v>
      </c>
      <c r="AK56" s="36">
        <v>2028</v>
      </c>
      <c r="AL56" s="33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1:54" s="4" customFormat="1" ht="31.5">
      <c r="A57" s="39">
        <v>5</v>
      </c>
      <c r="B57" s="39">
        <v>7</v>
      </c>
      <c r="C57" s="39">
        <v>5</v>
      </c>
      <c r="D57" s="39">
        <v>0</v>
      </c>
      <c r="E57" s="39">
        <v>7</v>
      </c>
      <c r="F57" s="39">
        <v>0</v>
      </c>
      <c r="G57" s="39">
        <v>2</v>
      </c>
      <c r="H57" s="39">
        <v>1</v>
      </c>
      <c r="I57" s="39">
        <v>2</v>
      </c>
      <c r="J57" s="39">
        <v>2</v>
      </c>
      <c r="K57" s="39">
        <v>0</v>
      </c>
      <c r="L57" s="39">
        <v>1</v>
      </c>
      <c r="M57" s="39">
        <v>2</v>
      </c>
      <c r="N57" s="39">
        <v>0</v>
      </c>
      <c r="O57" s="39">
        <v>0</v>
      </c>
      <c r="P57" s="39">
        <v>2</v>
      </c>
      <c r="Q57" s="39">
        <v>0</v>
      </c>
      <c r="R57" s="39">
        <v>1</v>
      </c>
      <c r="S57" s="40"/>
      <c r="T57" s="81"/>
      <c r="U57" s="81"/>
      <c r="V57" s="81"/>
      <c r="W57" s="81"/>
      <c r="X57" s="81"/>
      <c r="Y57" s="81"/>
      <c r="Z57" s="81"/>
      <c r="AA57" s="81"/>
      <c r="AB57" s="89" t="s">
        <v>94</v>
      </c>
      <c r="AC57" s="79" t="s">
        <v>3</v>
      </c>
      <c r="AD57" s="37">
        <v>35289.58</v>
      </c>
      <c r="AE57" s="37">
        <v>36532.76</v>
      </c>
      <c r="AF57" s="37">
        <v>36893.07</v>
      </c>
      <c r="AG57" s="37">
        <v>36906.62</v>
      </c>
      <c r="AH57" s="37">
        <v>32443.3</v>
      </c>
      <c r="AI57" s="37">
        <v>32443.3</v>
      </c>
      <c r="AJ57" s="36">
        <f>SUM(AD57:AI57)</f>
        <v>210508.62999999998</v>
      </c>
      <c r="AK57" s="36">
        <v>2028</v>
      </c>
      <c r="AL57" s="33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</row>
    <row r="58" spans="1:54" s="4" customFormat="1" ht="54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81"/>
      <c r="U58" s="81"/>
      <c r="V58" s="81"/>
      <c r="W58" s="81"/>
      <c r="X58" s="81"/>
      <c r="Y58" s="81"/>
      <c r="Z58" s="81"/>
      <c r="AA58" s="81"/>
      <c r="AB58" s="38" t="s">
        <v>117</v>
      </c>
      <c r="AC58" s="79" t="s">
        <v>89</v>
      </c>
      <c r="AD58" s="37">
        <v>100</v>
      </c>
      <c r="AE58" s="37">
        <v>100</v>
      </c>
      <c r="AF58" s="37">
        <v>100</v>
      </c>
      <c r="AG58" s="37">
        <v>100</v>
      </c>
      <c r="AH58" s="37">
        <v>100</v>
      </c>
      <c r="AI58" s="37">
        <v>100</v>
      </c>
      <c r="AJ58" s="36">
        <v>100</v>
      </c>
      <c r="AK58" s="36">
        <v>2028</v>
      </c>
      <c r="AL58" s="33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1:54" s="4" customFormat="1" ht="37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81"/>
      <c r="U59" s="81"/>
      <c r="V59" s="81"/>
      <c r="W59" s="81"/>
      <c r="X59" s="81"/>
      <c r="Y59" s="81"/>
      <c r="Z59" s="81"/>
      <c r="AA59" s="81"/>
      <c r="AB59" s="38" t="s">
        <v>118</v>
      </c>
      <c r="AC59" s="79" t="s">
        <v>89</v>
      </c>
      <c r="AD59" s="37">
        <v>100</v>
      </c>
      <c r="AE59" s="37">
        <v>100</v>
      </c>
      <c r="AF59" s="37">
        <v>100</v>
      </c>
      <c r="AG59" s="37">
        <v>100</v>
      </c>
      <c r="AH59" s="37">
        <v>100</v>
      </c>
      <c r="AI59" s="37">
        <v>100</v>
      </c>
      <c r="AJ59" s="36">
        <v>100</v>
      </c>
      <c r="AK59" s="36">
        <v>2028</v>
      </c>
      <c r="AL59" s="33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</row>
    <row r="60" spans="1:54" s="4" customFormat="1" ht="47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81"/>
      <c r="U60" s="81"/>
      <c r="V60" s="81"/>
      <c r="W60" s="81"/>
      <c r="X60" s="81"/>
      <c r="Y60" s="81"/>
      <c r="Z60" s="81"/>
      <c r="AA60" s="81"/>
      <c r="AB60" s="38" t="s">
        <v>108</v>
      </c>
      <c r="AC60" s="79" t="s">
        <v>89</v>
      </c>
      <c r="AD60" s="37">
        <v>100</v>
      </c>
      <c r="AE60" s="37">
        <v>100</v>
      </c>
      <c r="AF60" s="37">
        <v>100</v>
      </c>
      <c r="AG60" s="37">
        <v>100</v>
      </c>
      <c r="AH60" s="37">
        <v>100</v>
      </c>
      <c r="AI60" s="37">
        <v>100</v>
      </c>
      <c r="AJ60" s="36">
        <v>100</v>
      </c>
      <c r="AK60" s="36">
        <v>2028</v>
      </c>
      <c r="AL60" s="33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1:54" s="4" customFormat="1" ht="47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81"/>
      <c r="U61" s="81"/>
      <c r="V61" s="81"/>
      <c r="W61" s="81"/>
      <c r="X61" s="81"/>
      <c r="Y61" s="81"/>
      <c r="Z61" s="81"/>
      <c r="AA61" s="81"/>
      <c r="AB61" s="38" t="s">
        <v>113</v>
      </c>
      <c r="AC61" s="79" t="s">
        <v>89</v>
      </c>
      <c r="AD61" s="37">
        <v>100</v>
      </c>
      <c r="AE61" s="37">
        <v>100</v>
      </c>
      <c r="AF61" s="37">
        <v>100</v>
      </c>
      <c r="AG61" s="37">
        <v>100</v>
      </c>
      <c r="AH61" s="37">
        <v>100</v>
      </c>
      <c r="AI61" s="37">
        <v>100</v>
      </c>
      <c r="AJ61" s="36">
        <v>100</v>
      </c>
      <c r="AK61" s="36">
        <v>2028</v>
      </c>
      <c r="AL61" s="33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1:54" s="4" customFormat="1" ht="47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81"/>
      <c r="U62" s="81"/>
      <c r="V62" s="81"/>
      <c r="W62" s="81"/>
      <c r="X62" s="81"/>
      <c r="Y62" s="81"/>
      <c r="Z62" s="81"/>
      <c r="AA62" s="81"/>
      <c r="AB62" s="38" t="s">
        <v>107</v>
      </c>
      <c r="AC62" s="79" t="s">
        <v>103</v>
      </c>
      <c r="AD62" s="37">
        <v>10</v>
      </c>
      <c r="AE62" s="37">
        <v>10</v>
      </c>
      <c r="AF62" s="37">
        <v>10</v>
      </c>
      <c r="AG62" s="37">
        <v>10</v>
      </c>
      <c r="AH62" s="37">
        <v>10</v>
      </c>
      <c r="AI62" s="37">
        <v>10</v>
      </c>
      <c r="AJ62" s="36">
        <v>10</v>
      </c>
      <c r="AK62" s="36">
        <v>2028</v>
      </c>
      <c r="AL62" s="33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1:54" s="4" customFormat="1" ht="31.5">
      <c r="A63" s="39">
        <v>5</v>
      </c>
      <c r="B63" s="39">
        <v>7</v>
      </c>
      <c r="C63" s="39">
        <v>5</v>
      </c>
      <c r="D63" s="39">
        <v>0</v>
      </c>
      <c r="E63" s="39">
        <v>7</v>
      </c>
      <c r="F63" s="39">
        <v>0</v>
      </c>
      <c r="G63" s="39">
        <v>2</v>
      </c>
      <c r="H63" s="87">
        <v>1</v>
      </c>
      <c r="I63" s="87">
        <v>2</v>
      </c>
      <c r="J63" s="87">
        <v>2</v>
      </c>
      <c r="K63" s="87">
        <v>0</v>
      </c>
      <c r="L63" s="87">
        <v>1</v>
      </c>
      <c r="M63" s="87">
        <v>2</v>
      </c>
      <c r="N63" s="87">
        <v>0</v>
      </c>
      <c r="O63" s="87">
        <v>0</v>
      </c>
      <c r="P63" s="87">
        <v>3</v>
      </c>
      <c r="Q63" s="87">
        <v>0</v>
      </c>
      <c r="R63" s="87">
        <v>1</v>
      </c>
      <c r="S63" s="40"/>
      <c r="T63" s="81"/>
      <c r="U63" s="81"/>
      <c r="V63" s="81"/>
      <c r="W63" s="81"/>
      <c r="X63" s="81"/>
      <c r="Y63" s="81"/>
      <c r="Z63" s="81"/>
      <c r="AA63" s="81"/>
      <c r="AB63" s="89" t="s">
        <v>157</v>
      </c>
      <c r="AC63" s="79" t="s">
        <v>95</v>
      </c>
      <c r="AD63" s="37">
        <v>3767.62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6">
        <f>SUM(AD63:AI63)</f>
        <v>3767.62</v>
      </c>
      <c r="AK63" s="36">
        <v>2028</v>
      </c>
      <c r="AL63" s="33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1:54" s="4" customFormat="1" ht="31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81"/>
      <c r="U64" s="81"/>
      <c r="V64" s="81"/>
      <c r="W64" s="81"/>
      <c r="X64" s="81"/>
      <c r="Y64" s="81"/>
      <c r="Z64" s="81"/>
      <c r="AA64" s="81"/>
      <c r="AB64" s="38" t="s">
        <v>104</v>
      </c>
      <c r="AC64" s="79" t="s">
        <v>89</v>
      </c>
      <c r="AD64" s="37">
        <v>100</v>
      </c>
      <c r="AE64" s="37">
        <v>100</v>
      </c>
      <c r="AF64" s="37">
        <v>100</v>
      </c>
      <c r="AG64" s="37">
        <v>100</v>
      </c>
      <c r="AH64" s="37">
        <v>100</v>
      </c>
      <c r="AI64" s="37">
        <v>100</v>
      </c>
      <c r="AJ64" s="36">
        <v>100</v>
      </c>
      <c r="AK64" s="36">
        <v>2028</v>
      </c>
      <c r="AL64" s="33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1:54" s="4" customFormat="1" ht="54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T65" s="81"/>
      <c r="U65" s="81"/>
      <c r="V65" s="81"/>
      <c r="W65" s="81"/>
      <c r="X65" s="81"/>
      <c r="Y65" s="81"/>
      <c r="Z65" s="81"/>
      <c r="AA65" s="81"/>
      <c r="AB65" s="38" t="s">
        <v>158</v>
      </c>
      <c r="AC65" s="79" t="s">
        <v>89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6">
        <f>AD65+AE65+AF65+AG65+AH65</f>
        <v>0</v>
      </c>
      <c r="AK65" s="36">
        <v>2028</v>
      </c>
      <c r="AL65" s="33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54" s="4" customFormat="1" ht="51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81"/>
      <c r="U66" s="81"/>
      <c r="V66" s="81"/>
      <c r="W66" s="81"/>
      <c r="X66" s="81"/>
      <c r="Y66" s="81"/>
      <c r="Z66" s="81"/>
      <c r="AA66" s="81"/>
      <c r="AB66" s="38" t="s">
        <v>105</v>
      </c>
      <c r="AC66" s="79" t="s">
        <v>89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6">
        <f>AD66+AE66+AF66+AG66+AH66</f>
        <v>0</v>
      </c>
      <c r="AK66" s="36">
        <v>2028</v>
      </c>
      <c r="AL66" s="33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1:54" s="4" customFormat="1" ht="47.25">
      <c r="A67" s="39">
        <v>5</v>
      </c>
      <c r="B67" s="39">
        <v>7</v>
      </c>
      <c r="C67" s="39">
        <v>5</v>
      </c>
      <c r="D67" s="39">
        <v>0</v>
      </c>
      <c r="E67" s="39">
        <v>7</v>
      </c>
      <c r="F67" s="39">
        <v>0</v>
      </c>
      <c r="G67" s="39">
        <v>2</v>
      </c>
      <c r="H67" s="39">
        <v>1</v>
      </c>
      <c r="I67" s="39">
        <v>2</v>
      </c>
      <c r="J67" s="39">
        <v>2</v>
      </c>
      <c r="K67" s="39">
        <v>0</v>
      </c>
      <c r="L67" s="39">
        <v>1</v>
      </c>
      <c r="M67" s="39">
        <v>1</v>
      </c>
      <c r="N67" s="39">
        <v>0</v>
      </c>
      <c r="O67" s="39">
        <v>4</v>
      </c>
      <c r="P67" s="39">
        <v>4</v>
      </c>
      <c r="Q67" s="39">
        <v>0</v>
      </c>
      <c r="R67" s="39"/>
      <c r="S67" s="40"/>
      <c r="T67" s="81"/>
      <c r="U67" s="81"/>
      <c r="V67" s="81"/>
      <c r="W67" s="81"/>
      <c r="X67" s="81"/>
      <c r="Y67" s="81"/>
      <c r="Z67" s="81"/>
      <c r="AA67" s="81"/>
      <c r="AB67" s="89" t="s">
        <v>235</v>
      </c>
      <c r="AC67" s="79" t="s">
        <v>3</v>
      </c>
      <c r="AD67" s="37">
        <v>8606.7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6">
        <f>SUM(AD67:AI67)</f>
        <v>8606.7</v>
      </c>
      <c r="AK67" s="36">
        <v>2028</v>
      </c>
      <c r="AL67" s="33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1:54" s="4" customFormat="1" ht="78.75">
      <c r="A68" s="39">
        <v>5</v>
      </c>
      <c r="B68" s="39">
        <v>7</v>
      </c>
      <c r="C68" s="39">
        <v>5</v>
      </c>
      <c r="D68" s="39">
        <v>0</v>
      </c>
      <c r="E68" s="39">
        <v>7</v>
      </c>
      <c r="F68" s="39">
        <v>0</v>
      </c>
      <c r="G68" s="39">
        <v>2</v>
      </c>
      <c r="H68" s="39">
        <v>1</v>
      </c>
      <c r="I68" s="39">
        <v>2</v>
      </c>
      <c r="J68" s="39">
        <v>2</v>
      </c>
      <c r="K68" s="39">
        <v>0</v>
      </c>
      <c r="L68" s="39">
        <v>1</v>
      </c>
      <c r="M68" s="39" t="s">
        <v>165</v>
      </c>
      <c r="N68" s="39">
        <v>0</v>
      </c>
      <c r="O68" s="39">
        <v>4</v>
      </c>
      <c r="P68" s="39">
        <v>4</v>
      </c>
      <c r="Q68" s="39">
        <v>0</v>
      </c>
      <c r="R68" s="39"/>
      <c r="S68" s="40"/>
      <c r="T68" s="81"/>
      <c r="U68" s="81"/>
      <c r="V68" s="81"/>
      <c r="W68" s="81"/>
      <c r="X68" s="81"/>
      <c r="Y68" s="81"/>
      <c r="Z68" s="81"/>
      <c r="AA68" s="81"/>
      <c r="AB68" s="89" t="s">
        <v>196</v>
      </c>
      <c r="AC68" s="79" t="s">
        <v>3</v>
      </c>
      <c r="AD68" s="37">
        <v>2151.73</v>
      </c>
      <c r="AE68" s="37">
        <v>5388.4</v>
      </c>
      <c r="AF68" s="37">
        <v>0</v>
      </c>
      <c r="AG68" s="37">
        <v>0</v>
      </c>
      <c r="AH68" s="37">
        <v>0</v>
      </c>
      <c r="AI68" s="37">
        <v>0</v>
      </c>
      <c r="AJ68" s="36">
        <f>SUM(AD68:AI68)</f>
        <v>7540.129999999999</v>
      </c>
      <c r="AK68" s="36">
        <v>2028</v>
      </c>
      <c r="AL68" s="33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1:54" s="4" customFormat="1" ht="59.25" customHeight="1">
      <c r="A69" s="99"/>
      <c r="B69" s="99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39"/>
      <c r="S69" s="40"/>
      <c r="T69" s="81"/>
      <c r="U69" s="81"/>
      <c r="V69" s="81"/>
      <c r="W69" s="81"/>
      <c r="X69" s="81"/>
      <c r="Y69" s="81"/>
      <c r="Z69" s="81"/>
      <c r="AA69" s="81"/>
      <c r="AB69" s="101" t="s">
        <v>230</v>
      </c>
      <c r="AC69" s="102" t="s">
        <v>0</v>
      </c>
      <c r="AD69" s="102">
        <v>1</v>
      </c>
      <c r="AE69" s="102">
        <v>0</v>
      </c>
      <c r="AF69" s="102">
        <v>0</v>
      </c>
      <c r="AG69" s="102">
        <v>0</v>
      </c>
      <c r="AH69" s="102">
        <v>0</v>
      </c>
      <c r="AI69" s="102">
        <v>0</v>
      </c>
      <c r="AJ69" s="102">
        <v>1</v>
      </c>
      <c r="AK69" s="36">
        <v>2028</v>
      </c>
      <c r="AL69" s="33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1:54" s="4" customFormat="1" ht="53.25" customHeight="1">
      <c r="A70" s="99"/>
      <c r="B70" s="99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39"/>
      <c r="S70" s="40"/>
      <c r="T70" s="81"/>
      <c r="U70" s="81"/>
      <c r="V70" s="81"/>
      <c r="W70" s="81"/>
      <c r="X70" s="81"/>
      <c r="Y70" s="81"/>
      <c r="Z70" s="81"/>
      <c r="AA70" s="81"/>
      <c r="AB70" s="101" t="s">
        <v>209</v>
      </c>
      <c r="AC70" s="102" t="s">
        <v>89</v>
      </c>
      <c r="AD70" s="102">
        <v>62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62</v>
      </c>
      <c r="AK70" s="36">
        <v>2028</v>
      </c>
      <c r="AL70" s="33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54" s="4" customFormat="1" ht="47.25">
      <c r="A71" s="39"/>
      <c r="B71" s="39"/>
      <c r="C71" s="3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01" t="s">
        <v>231</v>
      </c>
      <c r="AC71" s="102" t="s">
        <v>0</v>
      </c>
      <c r="AD71" s="102">
        <v>0</v>
      </c>
      <c r="AE71" s="102">
        <v>0</v>
      </c>
      <c r="AF71" s="102">
        <v>0</v>
      </c>
      <c r="AG71" s="102">
        <v>0</v>
      </c>
      <c r="AH71" s="102">
        <v>0</v>
      </c>
      <c r="AI71" s="102">
        <v>0</v>
      </c>
      <c r="AJ71" s="102">
        <v>0</v>
      </c>
      <c r="AK71" s="36">
        <v>2028</v>
      </c>
      <c r="AL71" s="33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4" customFormat="1" ht="63">
      <c r="A72" s="31"/>
      <c r="B72" s="31"/>
      <c r="C72" s="31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01" t="s">
        <v>232</v>
      </c>
      <c r="AC72" s="102" t="s">
        <v>89</v>
      </c>
      <c r="AD72" s="102">
        <v>0</v>
      </c>
      <c r="AE72" s="102">
        <v>0</v>
      </c>
      <c r="AF72" s="102">
        <v>0</v>
      </c>
      <c r="AG72" s="102">
        <v>0</v>
      </c>
      <c r="AH72" s="102">
        <v>0</v>
      </c>
      <c r="AI72" s="102">
        <v>0</v>
      </c>
      <c r="AJ72" s="102">
        <v>0</v>
      </c>
      <c r="AK72" s="36">
        <v>2028</v>
      </c>
      <c r="AL72" s="33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4" customFormat="1" ht="63">
      <c r="A73" s="39">
        <v>5</v>
      </c>
      <c r="B73" s="39">
        <v>7</v>
      </c>
      <c r="C73" s="39">
        <v>5</v>
      </c>
      <c r="D73" s="39">
        <v>0</v>
      </c>
      <c r="E73" s="39">
        <v>7</v>
      </c>
      <c r="F73" s="39">
        <v>0</v>
      </c>
      <c r="G73" s="39">
        <v>2</v>
      </c>
      <c r="H73" s="39">
        <v>1</v>
      </c>
      <c r="I73" s="39">
        <v>2</v>
      </c>
      <c r="J73" s="39">
        <v>2</v>
      </c>
      <c r="K73" s="39">
        <v>0</v>
      </c>
      <c r="L73" s="39">
        <v>1</v>
      </c>
      <c r="M73" s="39" t="s">
        <v>210</v>
      </c>
      <c r="N73" s="39">
        <v>3</v>
      </c>
      <c r="O73" s="39">
        <v>0</v>
      </c>
      <c r="P73" s="39">
        <v>4</v>
      </c>
      <c r="Q73" s="39">
        <v>1</v>
      </c>
      <c r="R73" s="39"/>
      <c r="S73" s="40"/>
      <c r="T73" s="81"/>
      <c r="U73" s="81"/>
      <c r="V73" s="81"/>
      <c r="W73" s="81"/>
      <c r="X73" s="81"/>
      <c r="Y73" s="81"/>
      <c r="Z73" s="81"/>
      <c r="AA73" s="81"/>
      <c r="AB73" s="89" t="s">
        <v>211</v>
      </c>
      <c r="AC73" s="79" t="s">
        <v>102</v>
      </c>
      <c r="AD73" s="37">
        <v>7824.5</v>
      </c>
      <c r="AE73" s="37">
        <v>6861.34</v>
      </c>
      <c r="AF73" s="37">
        <v>6693.23</v>
      </c>
      <c r="AG73" s="37">
        <v>6557.78</v>
      </c>
      <c r="AH73" s="37">
        <v>7565.5</v>
      </c>
      <c r="AI73" s="37">
        <v>7565.5</v>
      </c>
      <c r="AJ73" s="36">
        <f>SUM(AD73:AI73)</f>
        <v>43067.85</v>
      </c>
      <c r="AK73" s="36">
        <v>2028</v>
      </c>
      <c r="AL73" s="33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4" customFormat="1" ht="47.25">
      <c r="A74" s="39"/>
      <c r="B74" s="39"/>
      <c r="C74" s="39"/>
      <c r="D74" s="32"/>
      <c r="E74" s="32"/>
      <c r="F74" s="32"/>
      <c r="G74" s="32"/>
      <c r="H74" s="32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81"/>
      <c r="U74" s="81"/>
      <c r="V74" s="81"/>
      <c r="W74" s="81"/>
      <c r="X74" s="81"/>
      <c r="Y74" s="81"/>
      <c r="Z74" s="81"/>
      <c r="AA74" s="81"/>
      <c r="AB74" s="38" t="s">
        <v>178</v>
      </c>
      <c r="AC74" s="79" t="s">
        <v>89</v>
      </c>
      <c r="AD74" s="37">
        <v>10</v>
      </c>
      <c r="AE74" s="37">
        <v>10</v>
      </c>
      <c r="AF74" s="37">
        <v>10</v>
      </c>
      <c r="AG74" s="37">
        <v>10</v>
      </c>
      <c r="AH74" s="37">
        <v>10</v>
      </c>
      <c r="AI74" s="37">
        <v>10</v>
      </c>
      <c r="AJ74" s="36">
        <v>10</v>
      </c>
      <c r="AK74" s="36">
        <v>2028</v>
      </c>
      <c r="AL74" s="33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4" customFormat="1" ht="47.25">
      <c r="A75" s="39">
        <v>5</v>
      </c>
      <c r="B75" s="39">
        <v>7</v>
      </c>
      <c r="C75" s="39">
        <v>5</v>
      </c>
      <c r="D75" s="39">
        <v>0</v>
      </c>
      <c r="E75" s="39">
        <v>7</v>
      </c>
      <c r="F75" s="39">
        <v>0</v>
      </c>
      <c r="G75" s="39">
        <v>2</v>
      </c>
      <c r="H75" s="39">
        <v>1</v>
      </c>
      <c r="I75" s="39">
        <v>2</v>
      </c>
      <c r="J75" s="39">
        <v>2</v>
      </c>
      <c r="K75" s="39">
        <v>0</v>
      </c>
      <c r="L75" s="39">
        <v>1</v>
      </c>
      <c r="M75" s="39" t="s">
        <v>165</v>
      </c>
      <c r="N75" s="39">
        <v>0</v>
      </c>
      <c r="O75" s="39">
        <v>2</v>
      </c>
      <c r="P75" s="39">
        <v>5</v>
      </c>
      <c r="Q75" s="39">
        <v>0</v>
      </c>
      <c r="R75" s="40"/>
      <c r="S75" s="40"/>
      <c r="T75" s="81"/>
      <c r="U75" s="81"/>
      <c r="V75" s="81"/>
      <c r="W75" s="81"/>
      <c r="X75" s="81"/>
      <c r="Y75" s="81"/>
      <c r="Z75" s="81"/>
      <c r="AA75" s="81"/>
      <c r="AB75" s="89" t="s">
        <v>197</v>
      </c>
      <c r="AC75" s="79" t="s">
        <v>102</v>
      </c>
      <c r="AD75" s="37">
        <v>7185.6</v>
      </c>
      <c r="AE75" s="37">
        <v>7637.6</v>
      </c>
      <c r="AF75" s="37">
        <v>7637.6</v>
      </c>
      <c r="AG75" s="37">
        <v>7637.6</v>
      </c>
      <c r="AH75" s="37">
        <v>6783.4</v>
      </c>
      <c r="AI75" s="37">
        <v>6783.4</v>
      </c>
      <c r="AJ75" s="36">
        <f>SUM(AD75:AI75)</f>
        <v>43665.200000000004</v>
      </c>
      <c r="AK75" s="36">
        <v>2028</v>
      </c>
      <c r="AL75" s="33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4" customFormat="1" ht="47.25">
      <c r="A76" s="39">
        <v>5</v>
      </c>
      <c r="B76" s="39">
        <v>7</v>
      </c>
      <c r="C76" s="39">
        <v>5</v>
      </c>
      <c r="D76" s="39">
        <v>0</v>
      </c>
      <c r="E76" s="39">
        <v>7</v>
      </c>
      <c r="F76" s="39">
        <v>0</v>
      </c>
      <c r="G76" s="39">
        <v>2</v>
      </c>
      <c r="H76" s="39">
        <v>1</v>
      </c>
      <c r="I76" s="39">
        <v>2</v>
      </c>
      <c r="J76" s="39">
        <v>2</v>
      </c>
      <c r="K76" s="39">
        <v>0</v>
      </c>
      <c r="L76" s="39">
        <v>1</v>
      </c>
      <c r="M76" s="39">
        <v>1</v>
      </c>
      <c r="N76" s="39">
        <v>0</v>
      </c>
      <c r="O76" s="39">
        <v>2</v>
      </c>
      <c r="P76" s="39">
        <v>5</v>
      </c>
      <c r="Q76" s="39">
        <v>0</v>
      </c>
      <c r="R76" s="40"/>
      <c r="S76" s="40"/>
      <c r="T76" s="81"/>
      <c r="U76" s="81"/>
      <c r="V76" s="81"/>
      <c r="W76" s="81"/>
      <c r="X76" s="81"/>
      <c r="Y76" s="81"/>
      <c r="Z76" s="81"/>
      <c r="AA76" s="81"/>
      <c r="AB76" s="89" t="s">
        <v>198</v>
      </c>
      <c r="AC76" s="79" t="s">
        <v>102</v>
      </c>
      <c r="AD76" s="37">
        <v>2172.5</v>
      </c>
      <c r="AE76" s="37">
        <v>2208.2</v>
      </c>
      <c r="AF76" s="37">
        <v>2208.2</v>
      </c>
      <c r="AG76" s="37">
        <v>2208.2</v>
      </c>
      <c r="AH76" s="37">
        <v>2172.5</v>
      </c>
      <c r="AI76" s="37">
        <v>2172.5</v>
      </c>
      <c r="AJ76" s="36">
        <f>SUM(AD76:AI76)</f>
        <v>13142.099999999999</v>
      </c>
      <c r="AK76" s="36">
        <v>2028</v>
      </c>
      <c r="AL76" s="33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77" spans="1:54" s="4" customFormat="1" ht="31.5">
      <c r="A77" s="31"/>
      <c r="B77" s="31"/>
      <c r="C77" s="31"/>
      <c r="D77" s="32"/>
      <c r="E77" s="32"/>
      <c r="F77" s="32"/>
      <c r="G77" s="32"/>
      <c r="H77" s="32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81"/>
      <c r="U77" s="81"/>
      <c r="V77" s="81"/>
      <c r="W77" s="81"/>
      <c r="X77" s="81"/>
      <c r="Y77" s="81"/>
      <c r="Z77" s="81"/>
      <c r="AA77" s="81"/>
      <c r="AB77" s="38" t="s">
        <v>106</v>
      </c>
      <c r="AC77" s="79" t="s">
        <v>89</v>
      </c>
      <c r="AD77" s="37">
        <v>22</v>
      </c>
      <c r="AE77" s="37">
        <v>22</v>
      </c>
      <c r="AF77" s="37">
        <v>22</v>
      </c>
      <c r="AG77" s="37">
        <v>22</v>
      </c>
      <c r="AH77" s="37">
        <v>22</v>
      </c>
      <c r="AI77" s="37">
        <v>22</v>
      </c>
      <c r="AJ77" s="36">
        <v>22</v>
      </c>
      <c r="AK77" s="36">
        <v>2028</v>
      </c>
      <c r="AL77" s="33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</row>
    <row r="78" spans="1:54" s="4" customFormat="1" ht="63">
      <c r="A78" s="31"/>
      <c r="B78" s="31"/>
      <c r="C78" s="31"/>
      <c r="D78" s="32"/>
      <c r="E78" s="32"/>
      <c r="F78" s="32"/>
      <c r="G78" s="32"/>
      <c r="H78" s="32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81"/>
      <c r="U78" s="81"/>
      <c r="V78" s="81"/>
      <c r="W78" s="81"/>
      <c r="X78" s="81"/>
      <c r="Y78" s="81"/>
      <c r="Z78" s="81"/>
      <c r="AA78" s="81"/>
      <c r="AB78" s="38" t="s">
        <v>185</v>
      </c>
      <c r="AC78" s="79" t="s">
        <v>89</v>
      </c>
      <c r="AD78" s="37">
        <v>100</v>
      </c>
      <c r="AE78" s="37">
        <v>100</v>
      </c>
      <c r="AF78" s="37">
        <v>100</v>
      </c>
      <c r="AG78" s="37">
        <v>100</v>
      </c>
      <c r="AH78" s="37">
        <v>100</v>
      </c>
      <c r="AI78" s="37">
        <v>100</v>
      </c>
      <c r="AJ78" s="36">
        <v>100</v>
      </c>
      <c r="AK78" s="36">
        <v>2028</v>
      </c>
      <c r="AL78" s="33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</row>
    <row r="79" spans="1:54" s="4" customFormat="1" ht="63">
      <c r="A79" s="31"/>
      <c r="B79" s="31"/>
      <c r="C79" s="31"/>
      <c r="D79" s="32"/>
      <c r="E79" s="32"/>
      <c r="F79" s="32"/>
      <c r="G79" s="32"/>
      <c r="H79" s="32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81"/>
      <c r="U79" s="81"/>
      <c r="V79" s="81"/>
      <c r="W79" s="81"/>
      <c r="X79" s="81"/>
      <c r="Y79" s="81"/>
      <c r="Z79" s="81"/>
      <c r="AA79" s="81"/>
      <c r="AB79" s="38" t="s">
        <v>186</v>
      </c>
      <c r="AC79" s="79" t="s">
        <v>89</v>
      </c>
      <c r="AD79" s="37">
        <v>100</v>
      </c>
      <c r="AE79" s="37">
        <v>100</v>
      </c>
      <c r="AF79" s="37">
        <v>100</v>
      </c>
      <c r="AG79" s="37">
        <v>100</v>
      </c>
      <c r="AH79" s="37">
        <v>100</v>
      </c>
      <c r="AI79" s="37">
        <v>100</v>
      </c>
      <c r="AJ79" s="36">
        <v>100</v>
      </c>
      <c r="AK79" s="36">
        <v>2028</v>
      </c>
      <c r="AL79" s="33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</row>
    <row r="80" spans="1:54" s="4" customFormat="1" ht="121.5" customHeight="1">
      <c r="A80" s="39"/>
      <c r="B80" s="39"/>
      <c r="C80" s="39"/>
      <c r="D80" s="32"/>
      <c r="E80" s="32"/>
      <c r="F80" s="32"/>
      <c r="G80" s="32"/>
      <c r="H80" s="32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81"/>
      <c r="U80" s="81"/>
      <c r="V80" s="81"/>
      <c r="W80" s="81"/>
      <c r="X80" s="81"/>
      <c r="Y80" s="81"/>
      <c r="Z80" s="81"/>
      <c r="AA80" s="81"/>
      <c r="AB80" s="38" t="s">
        <v>187</v>
      </c>
      <c r="AC80" s="79" t="s">
        <v>89</v>
      </c>
      <c r="AD80" s="37">
        <v>100</v>
      </c>
      <c r="AE80" s="37">
        <v>100</v>
      </c>
      <c r="AF80" s="37">
        <v>100</v>
      </c>
      <c r="AG80" s="37">
        <v>100</v>
      </c>
      <c r="AH80" s="37">
        <v>100</v>
      </c>
      <c r="AI80" s="37">
        <v>100</v>
      </c>
      <c r="AJ80" s="36">
        <v>100</v>
      </c>
      <c r="AK80" s="36">
        <v>2028</v>
      </c>
      <c r="AL80" s="33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</row>
    <row r="81" spans="1:54" s="4" customFormat="1" ht="69" customHeight="1">
      <c r="A81" s="39"/>
      <c r="B81" s="39"/>
      <c r="C81" s="39"/>
      <c r="D81" s="32"/>
      <c r="E81" s="32"/>
      <c r="F81" s="32"/>
      <c r="G81" s="32"/>
      <c r="H81" s="32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81"/>
      <c r="U81" s="81"/>
      <c r="V81" s="81"/>
      <c r="W81" s="81"/>
      <c r="X81" s="81"/>
      <c r="Y81" s="81"/>
      <c r="Z81" s="81"/>
      <c r="AA81" s="81"/>
      <c r="AB81" s="38" t="s">
        <v>188</v>
      </c>
      <c r="AC81" s="79" t="s">
        <v>89</v>
      </c>
      <c r="AD81" s="37">
        <v>100</v>
      </c>
      <c r="AE81" s="37">
        <v>100</v>
      </c>
      <c r="AF81" s="37">
        <v>100</v>
      </c>
      <c r="AG81" s="37">
        <v>100</v>
      </c>
      <c r="AH81" s="37">
        <v>100</v>
      </c>
      <c r="AI81" s="37">
        <v>100</v>
      </c>
      <c r="AJ81" s="36">
        <v>100</v>
      </c>
      <c r="AK81" s="36">
        <v>2028</v>
      </c>
      <c r="AL81" s="33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</row>
    <row r="82" spans="1:54" s="4" customFormat="1" ht="69" customHeight="1">
      <c r="A82" s="39">
        <v>5</v>
      </c>
      <c r="B82" s="39">
        <v>7</v>
      </c>
      <c r="C82" s="39">
        <v>5</v>
      </c>
      <c r="D82" s="39">
        <v>0</v>
      </c>
      <c r="E82" s="39">
        <v>7</v>
      </c>
      <c r="F82" s="39">
        <v>0</v>
      </c>
      <c r="G82" s="39">
        <v>2</v>
      </c>
      <c r="H82" s="39">
        <v>1</v>
      </c>
      <c r="I82" s="39">
        <v>2</v>
      </c>
      <c r="J82" s="39">
        <v>2</v>
      </c>
      <c r="K82" s="39">
        <v>0</v>
      </c>
      <c r="L82" s="39">
        <v>1</v>
      </c>
      <c r="M82" s="39">
        <v>1</v>
      </c>
      <c r="N82" s="39">
        <v>0</v>
      </c>
      <c r="O82" s="39">
        <v>7</v>
      </c>
      <c r="P82" s="39">
        <v>5</v>
      </c>
      <c r="Q82" s="39">
        <v>0</v>
      </c>
      <c r="R82" s="39">
        <v>10</v>
      </c>
      <c r="S82" s="40"/>
      <c r="T82" s="81"/>
      <c r="U82" s="81"/>
      <c r="V82" s="81"/>
      <c r="W82" s="81"/>
      <c r="X82" s="81"/>
      <c r="Y82" s="81"/>
      <c r="Z82" s="81"/>
      <c r="AA82" s="81"/>
      <c r="AB82" s="89" t="s">
        <v>199</v>
      </c>
      <c r="AC82" s="79" t="s">
        <v>3</v>
      </c>
      <c r="AD82" s="37">
        <v>124382.4</v>
      </c>
      <c r="AE82" s="37">
        <v>124420</v>
      </c>
      <c r="AF82" s="37">
        <v>124443.7</v>
      </c>
      <c r="AG82" s="37">
        <v>124443.7</v>
      </c>
      <c r="AH82" s="37">
        <v>105851.2</v>
      </c>
      <c r="AI82" s="37">
        <v>105851.2</v>
      </c>
      <c r="AJ82" s="36">
        <f aca="true" t="shared" si="3" ref="AJ82:AJ90">SUM(AD82:AI82)</f>
        <v>709392.2</v>
      </c>
      <c r="AK82" s="36">
        <v>2028</v>
      </c>
      <c r="AL82" s="33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</row>
    <row r="83" spans="1:54" s="28" customFormat="1" ht="55.5" customHeight="1">
      <c r="A83" s="31">
        <v>5</v>
      </c>
      <c r="B83" s="31">
        <v>7</v>
      </c>
      <c r="C83" s="31">
        <v>5</v>
      </c>
      <c r="D83" s="39">
        <v>0</v>
      </c>
      <c r="E83" s="39">
        <v>7</v>
      </c>
      <c r="F83" s="39">
        <v>0</v>
      </c>
      <c r="G83" s="39">
        <v>2</v>
      </c>
      <c r="H83" s="39">
        <v>1</v>
      </c>
      <c r="I83" s="39">
        <v>2</v>
      </c>
      <c r="J83" s="39">
        <v>2</v>
      </c>
      <c r="K83" s="39">
        <v>0</v>
      </c>
      <c r="L83" s="39">
        <v>1</v>
      </c>
      <c r="M83" s="39">
        <v>5</v>
      </c>
      <c r="N83" s="39">
        <v>3</v>
      </c>
      <c r="O83" s="39">
        <v>0</v>
      </c>
      <c r="P83" s="39">
        <v>3</v>
      </c>
      <c r="Q83" s="39">
        <v>1</v>
      </c>
      <c r="R83" s="39"/>
      <c r="S83" s="40"/>
      <c r="T83" s="81"/>
      <c r="U83" s="81"/>
      <c r="V83" s="81"/>
      <c r="W83" s="81"/>
      <c r="X83" s="81"/>
      <c r="Y83" s="81"/>
      <c r="Z83" s="81"/>
      <c r="AA83" s="81"/>
      <c r="AB83" s="89" t="s">
        <v>212</v>
      </c>
      <c r="AC83" s="79" t="s">
        <v>102</v>
      </c>
      <c r="AD83" s="37">
        <v>8875.5</v>
      </c>
      <c r="AE83" s="37">
        <v>8046.4</v>
      </c>
      <c r="AF83" s="37">
        <v>8046.4</v>
      </c>
      <c r="AG83" s="37">
        <v>8046.4</v>
      </c>
      <c r="AH83" s="37">
        <v>8875.5</v>
      </c>
      <c r="AI83" s="37">
        <v>8875.5</v>
      </c>
      <c r="AJ83" s="36">
        <f t="shared" si="3"/>
        <v>50765.700000000004</v>
      </c>
      <c r="AK83" s="36">
        <v>2028</v>
      </c>
      <c r="AL83" s="33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</row>
    <row r="84" spans="1:54" s="28" customFormat="1" ht="50.25" customHeight="1">
      <c r="A84" s="31">
        <v>5</v>
      </c>
      <c r="B84" s="31">
        <v>7</v>
      </c>
      <c r="C84" s="31">
        <v>5</v>
      </c>
      <c r="D84" s="39">
        <v>0</v>
      </c>
      <c r="E84" s="39">
        <v>7</v>
      </c>
      <c r="F84" s="39">
        <v>0</v>
      </c>
      <c r="G84" s="39">
        <v>2</v>
      </c>
      <c r="H84" s="39">
        <v>1</v>
      </c>
      <c r="I84" s="39">
        <v>2</v>
      </c>
      <c r="J84" s="39">
        <v>2</v>
      </c>
      <c r="K84" s="39">
        <v>0</v>
      </c>
      <c r="L84" s="39">
        <v>1</v>
      </c>
      <c r="M84" s="39">
        <v>1</v>
      </c>
      <c r="N84" s="39">
        <v>0</v>
      </c>
      <c r="O84" s="39">
        <v>9</v>
      </c>
      <c r="P84" s="39">
        <v>2</v>
      </c>
      <c r="Q84" s="39">
        <v>0</v>
      </c>
      <c r="R84" s="39"/>
      <c r="S84" s="40"/>
      <c r="T84" s="81"/>
      <c r="U84" s="81"/>
      <c r="V84" s="81"/>
      <c r="W84" s="81"/>
      <c r="X84" s="81"/>
      <c r="Y84" s="81"/>
      <c r="Z84" s="81"/>
      <c r="AA84" s="81"/>
      <c r="AB84" s="89" t="s">
        <v>214</v>
      </c>
      <c r="AC84" s="79" t="s">
        <v>3</v>
      </c>
      <c r="AD84" s="103">
        <v>160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f t="shared" si="3"/>
        <v>160</v>
      </c>
      <c r="AK84" s="36">
        <v>2028</v>
      </c>
      <c r="AL84" s="33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</row>
    <row r="85" spans="1:54" s="28" customFormat="1" ht="31.5">
      <c r="A85" s="31">
        <v>5</v>
      </c>
      <c r="B85" s="31">
        <v>7</v>
      </c>
      <c r="C85" s="31">
        <v>5</v>
      </c>
      <c r="D85" s="32">
        <v>0</v>
      </c>
      <c r="E85" s="32">
        <v>7</v>
      </c>
      <c r="F85" s="32">
        <v>0</v>
      </c>
      <c r="G85" s="32">
        <v>2</v>
      </c>
      <c r="H85" s="32">
        <v>1</v>
      </c>
      <c r="I85" s="31">
        <v>2</v>
      </c>
      <c r="J85" s="31">
        <v>2</v>
      </c>
      <c r="K85" s="31">
        <v>0</v>
      </c>
      <c r="L85" s="31">
        <v>1</v>
      </c>
      <c r="M85" s="31" t="s">
        <v>210</v>
      </c>
      <c r="N85" s="31">
        <v>7</v>
      </c>
      <c r="O85" s="31">
        <v>5</v>
      </c>
      <c r="P85" s="31">
        <v>0</v>
      </c>
      <c r="Q85" s="31">
        <v>2</v>
      </c>
      <c r="R85" s="40"/>
      <c r="S85" s="40"/>
      <c r="T85" s="81"/>
      <c r="U85" s="81"/>
      <c r="V85" s="81"/>
      <c r="W85" s="81"/>
      <c r="X85" s="81"/>
      <c r="Y85" s="81"/>
      <c r="Z85" s="81"/>
      <c r="AA85" s="81"/>
      <c r="AB85" s="89" t="s">
        <v>215</v>
      </c>
      <c r="AC85" s="79" t="s">
        <v>102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6">
        <f t="shared" si="3"/>
        <v>0</v>
      </c>
      <c r="AK85" s="36">
        <v>2028</v>
      </c>
      <c r="AL85" s="33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</row>
    <row r="86" spans="1:54" s="4" customFormat="1" ht="39" customHeight="1">
      <c r="A86" s="31">
        <v>5</v>
      </c>
      <c r="B86" s="31">
        <v>7</v>
      </c>
      <c r="C86" s="31">
        <v>5</v>
      </c>
      <c r="D86" s="32">
        <v>0</v>
      </c>
      <c r="E86" s="32">
        <v>7</v>
      </c>
      <c r="F86" s="32">
        <v>0</v>
      </c>
      <c r="G86" s="32">
        <v>2</v>
      </c>
      <c r="H86" s="32">
        <v>1</v>
      </c>
      <c r="I86" s="31">
        <v>2</v>
      </c>
      <c r="J86" s="31">
        <v>2</v>
      </c>
      <c r="K86" s="31">
        <v>0</v>
      </c>
      <c r="L86" s="31">
        <v>1</v>
      </c>
      <c r="M86" s="31">
        <v>1</v>
      </c>
      <c r="N86" s="31">
        <v>8</v>
      </c>
      <c r="O86" s="31">
        <v>0</v>
      </c>
      <c r="P86" s="31">
        <v>0</v>
      </c>
      <c r="Q86" s="31">
        <v>0</v>
      </c>
      <c r="R86" s="40"/>
      <c r="S86" s="40"/>
      <c r="T86" s="81"/>
      <c r="U86" s="81"/>
      <c r="V86" s="81"/>
      <c r="W86" s="81"/>
      <c r="X86" s="81"/>
      <c r="Y86" s="81"/>
      <c r="Z86" s="81"/>
      <c r="AA86" s="81"/>
      <c r="AB86" s="89" t="s">
        <v>233</v>
      </c>
      <c r="AC86" s="79" t="s">
        <v>102</v>
      </c>
      <c r="AD86" s="37">
        <v>207.3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6">
        <f t="shared" si="3"/>
        <v>207.3</v>
      </c>
      <c r="AK86" s="36">
        <v>2028</v>
      </c>
      <c r="AL86" s="33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54" s="4" customFormat="1" ht="78.75">
      <c r="A87" s="31">
        <v>5</v>
      </c>
      <c r="B87" s="31">
        <v>7</v>
      </c>
      <c r="C87" s="31">
        <v>5</v>
      </c>
      <c r="D87" s="39">
        <v>0</v>
      </c>
      <c r="E87" s="39">
        <v>7</v>
      </c>
      <c r="F87" s="39">
        <v>0</v>
      </c>
      <c r="G87" s="39">
        <v>2</v>
      </c>
      <c r="H87" s="39">
        <v>1</v>
      </c>
      <c r="I87" s="39">
        <v>2</v>
      </c>
      <c r="J87" s="39">
        <v>2</v>
      </c>
      <c r="K87" s="39" t="s">
        <v>239</v>
      </c>
      <c r="L87" s="39" t="s">
        <v>240</v>
      </c>
      <c r="M87" s="39">
        <v>5</v>
      </c>
      <c r="N87" s="39">
        <v>1</v>
      </c>
      <c r="O87" s="39">
        <v>7</v>
      </c>
      <c r="P87" s="39">
        <v>9</v>
      </c>
      <c r="Q87" s="39">
        <v>0</v>
      </c>
      <c r="R87" s="39"/>
      <c r="S87" s="40"/>
      <c r="T87" s="81"/>
      <c r="U87" s="81"/>
      <c r="V87" s="81"/>
      <c r="W87" s="81"/>
      <c r="X87" s="81"/>
      <c r="Y87" s="81"/>
      <c r="Z87" s="81"/>
      <c r="AA87" s="81"/>
      <c r="AB87" s="89" t="s">
        <v>241</v>
      </c>
      <c r="AC87" s="79" t="s">
        <v>102</v>
      </c>
      <c r="AD87" s="37">
        <v>365.6</v>
      </c>
      <c r="AE87" s="37">
        <v>1351.4</v>
      </c>
      <c r="AF87" s="37">
        <v>1351.4</v>
      </c>
      <c r="AG87" s="37">
        <v>1351.4</v>
      </c>
      <c r="AH87" s="37">
        <v>1351.4</v>
      </c>
      <c r="AI87" s="37">
        <v>1351.4</v>
      </c>
      <c r="AJ87" s="36">
        <f>SUM(AD87:AI87)</f>
        <v>7122.6</v>
      </c>
      <c r="AK87" s="36">
        <v>2028</v>
      </c>
      <c r="AL87" s="33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4" customFormat="1" ht="47.25">
      <c r="A88" s="39">
        <v>5</v>
      </c>
      <c r="B88" s="39">
        <v>7</v>
      </c>
      <c r="C88" s="39">
        <v>5</v>
      </c>
      <c r="D88" s="39">
        <v>0</v>
      </c>
      <c r="E88" s="39">
        <v>7</v>
      </c>
      <c r="F88" s="39">
        <v>0</v>
      </c>
      <c r="G88" s="39">
        <v>1</v>
      </c>
      <c r="H88" s="39">
        <v>1</v>
      </c>
      <c r="I88" s="39">
        <v>2</v>
      </c>
      <c r="J88" s="39">
        <v>1</v>
      </c>
      <c r="K88" s="39">
        <v>0</v>
      </c>
      <c r="L88" s="39">
        <v>1</v>
      </c>
      <c r="M88" s="39">
        <v>1</v>
      </c>
      <c r="N88" s="39">
        <v>1</v>
      </c>
      <c r="O88" s="39">
        <v>3</v>
      </c>
      <c r="P88" s="39">
        <v>9</v>
      </c>
      <c r="Q88" s="39">
        <v>0</v>
      </c>
      <c r="R88" s="39">
        <v>1</v>
      </c>
      <c r="S88" s="40"/>
      <c r="T88" s="81"/>
      <c r="U88" s="81"/>
      <c r="V88" s="81"/>
      <c r="W88" s="81"/>
      <c r="X88" s="81"/>
      <c r="Y88" s="81"/>
      <c r="Z88" s="81"/>
      <c r="AA88" s="81"/>
      <c r="AB88" s="38" t="s">
        <v>244</v>
      </c>
      <c r="AC88" s="79" t="s">
        <v>3</v>
      </c>
      <c r="AD88" s="37">
        <v>289.2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6">
        <v>289.2</v>
      </c>
      <c r="AK88" s="36">
        <v>2023</v>
      </c>
      <c r="AL88" s="33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</row>
    <row r="89" spans="1:54" s="28" customFormat="1" ht="51" customHeight="1">
      <c r="A89" s="39">
        <v>5</v>
      </c>
      <c r="B89" s="39">
        <v>7</v>
      </c>
      <c r="C89" s="39">
        <v>5</v>
      </c>
      <c r="D89" s="39">
        <v>0</v>
      </c>
      <c r="E89" s="39">
        <v>7</v>
      </c>
      <c r="F89" s="39">
        <v>0</v>
      </c>
      <c r="G89" s="39">
        <v>1</v>
      </c>
      <c r="H89" s="39">
        <v>1</v>
      </c>
      <c r="I89" s="39">
        <v>2</v>
      </c>
      <c r="J89" s="39">
        <v>1</v>
      </c>
      <c r="K89" s="39">
        <v>0</v>
      </c>
      <c r="L89" s="39">
        <v>1</v>
      </c>
      <c r="M89" s="39" t="s">
        <v>165</v>
      </c>
      <c r="N89" s="39">
        <v>1</v>
      </c>
      <c r="O89" s="39">
        <v>3</v>
      </c>
      <c r="P89" s="39">
        <v>9</v>
      </c>
      <c r="Q89" s="39">
        <v>0</v>
      </c>
      <c r="R89" s="39">
        <v>1</v>
      </c>
      <c r="S89" s="40"/>
      <c r="T89" s="81"/>
      <c r="U89" s="81"/>
      <c r="V89" s="81"/>
      <c r="W89" s="81"/>
      <c r="X89" s="81"/>
      <c r="Y89" s="81"/>
      <c r="Z89" s="81"/>
      <c r="AA89" s="81"/>
      <c r="AB89" s="38" t="s">
        <v>245</v>
      </c>
      <c r="AC89" s="79" t="s">
        <v>3</v>
      </c>
      <c r="AD89" s="36">
        <v>2.9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f>AD89+AE89+AF89+AG89+AH89</f>
        <v>2.9</v>
      </c>
      <c r="AK89" s="36">
        <v>2023</v>
      </c>
      <c r="AL89" s="33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</row>
    <row r="90" spans="1:54" s="4" customFormat="1" ht="31.5">
      <c r="A90" s="31">
        <v>5</v>
      </c>
      <c r="B90" s="31">
        <v>7</v>
      </c>
      <c r="C90" s="31">
        <v>5</v>
      </c>
      <c r="D90" s="32">
        <v>0</v>
      </c>
      <c r="E90" s="32">
        <v>7</v>
      </c>
      <c r="F90" s="32">
        <v>0</v>
      </c>
      <c r="G90" s="32">
        <v>2</v>
      </c>
      <c r="H90" s="32">
        <v>1</v>
      </c>
      <c r="I90" s="31">
        <v>2</v>
      </c>
      <c r="J90" s="31">
        <v>2</v>
      </c>
      <c r="K90" s="31">
        <v>0</v>
      </c>
      <c r="L90" s="31">
        <v>2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40"/>
      <c r="S90" s="40"/>
      <c r="T90" s="81"/>
      <c r="U90" s="81"/>
      <c r="V90" s="81"/>
      <c r="W90" s="81"/>
      <c r="X90" s="81"/>
      <c r="Y90" s="81"/>
      <c r="Z90" s="81"/>
      <c r="AA90" s="81"/>
      <c r="AB90" s="89" t="s">
        <v>136</v>
      </c>
      <c r="AC90" s="79" t="s">
        <v>102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6">
        <f t="shared" si="3"/>
        <v>0</v>
      </c>
      <c r="AK90" s="36">
        <v>2028</v>
      </c>
      <c r="AL90" s="33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</row>
    <row r="91" spans="1:54" s="4" customFormat="1" ht="31.5">
      <c r="A91" s="31"/>
      <c r="B91" s="31"/>
      <c r="C91" s="31"/>
      <c r="D91" s="32"/>
      <c r="E91" s="32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  <c r="Q91" s="31"/>
      <c r="R91" s="40"/>
      <c r="S91" s="40"/>
      <c r="T91" s="81"/>
      <c r="U91" s="81"/>
      <c r="V91" s="81"/>
      <c r="W91" s="81"/>
      <c r="X91" s="81"/>
      <c r="Y91" s="81"/>
      <c r="Z91" s="81"/>
      <c r="AA91" s="81"/>
      <c r="AB91" s="38" t="s">
        <v>153</v>
      </c>
      <c r="AC91" s="79" t="s">
        <v>89</v>
      </c>
      <c r="AD91" s="37">
        <v>6</v>
      </c>
      <c r="AE91" s="37">
        <v>6</v>
      </c>
      <c r="AF91" s="37">
        <v>6</v>
      </c>
      <c r="AG91" s="37">
        <v>6</v>
      </c>
      <c r="AH91" s="37">
        <v>6</v>
      </c>
      <c r="AI91" s="37">
        <v>6</v>
      </c>
      <c r="AJ91" s="36">
        <v>6</v>
      </c>
      <c r="AK91" s="36">
        <v>2028</v>
      </c>
      <c r="AL91" s="33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</row>
    <row r="92" spans="1:54" s="4" customFormat="1" ht="31.5">
      <c r="A92" s="31">
        <v>5</v>
      </c>
      <c r="B92" s="31">
        <v>7</v>
      </c>
      <c r="C92" s="31">
        <v>5</v>
      </c>
      <c r="D92" s="32">
        <v>0</v>
      </c>
      <c r="E92" s="32">
        <v>7</v>
      </c>
      <c r="F92" s="32">
        <v>0</v>
      </c>
      <c r="G92" s="32">
        <v>2</v>
      </c>
      <c r="H92" s="32">
        <v>1</v>
      </c>
      <c r="I92" s="31">
        <v>2</v>
      </c>
      <c r="J92" s="31">
        <v>2</v>
      </c>
      <c r="K92" s="31">
        <v>0</v>
      </c>
      <c r="L92" s="31">
        <v>3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40"/>
      <c r="S92" s="40"/>
      <c r="T92" s="81"/>
      <c r="U92" s="81"/>
      <c r="V92" s="81"/>
      <c r="W92" s="81"/>
      <c r="X92" s="81"/>
      <c r="Y92" s="81"/>
      <c r="Z92" s="81"/>
      <c r="AA92" s="81"/>
      <c r="AB92" s="104" t="s">
        <v>171</v>
      </c>
      <c r="AC92" s="79" t="s">
        <v>102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/>
      <c r="AJ92" s="36">
        <f>AD92+AE92+AF92+AG92+AH92</f>
        <v>0</v>
      </c>
      <c r="AK92" s="36">
        <v>2028</v>
      </c>
      <c r="AL92" s="33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</row>
    <row r="93" spans="1:54" s="4" customFormat="1" ht="63">
      <c r="A93" s="31"/>
      <c r="B93" s="31"/>
      <c r="C93" s="31"/>
      <c r="D93" s="32"/>
      <c r="E93" s="32"/>
      <c r="F93" s="32"/>
      <c r="G93" s="32"/>
      <c r="H93" s="3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81"/>
      <c r="U93" s="81"/>
      <c r="V93" s="81"/>
      <c r="W93" s="81"/>
      <c r="X93" s="81"/>
      <c r="Y93" s="81"/>
      <c r="Z93" s="81"/>
      <c r="AA93" s="81"/>
      <c r="AB93" s="105" t="s">
        <v>172</v>
      </c>
      <c r="AC93" s="79" t="s">
        <v>89</v>
      </c>
      <c r="AD93" s="37">
        <v>10</v>
      </c>
      <c r="AE93" s="37">
        <v>10</v>
      </c>
      <c r="AF93" s="37">
        <v>10</v>
      </c>
      <c r="AG93" s="37">
        <v>10</v>
      </c>
      <c r="AH93" s="37">
        <v>10</v>
      </c>
      <c r="AI93" s="37">
        <v>10</v>
      </c>
      <c r="AJ93" s="36">
        <v>10</v>
      </c>
      <c r="AK93" s="36">
        <v>2028</v>
      </c>
      <c r="AL93" s="33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1:54" s="4" customFormat="1" ht="43.5" customHeight="1">
      <c r="A94" s="31"/>
      <c r="B94" s="31"/>
      <c r="C94" s="31"/>
      <c r="D94" s="32"/>
      <c r="E94" s="32"/>
      <c r="F94" s="32"/>
      <c r="G94" s="32"/>
      <c r="H94" s="3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81"/>
      <c r="U94" s="81"/>
      <c r="V94" s="81"/>
      <c r="W94" s="81"/>
      <c r="X94" s="81"/>
      <c r="Y94" s="81"/>
      <c r="Z94" s="81"/>
      <c r="AA94" s="81"/>
      <c r="AB94" s="105" t="s">
        <v>228</v>
      </c>
      <c r="AC94" s="79" t="s">
        <v>89</v>
      </c>
      <c r="AD94" s="37">
        <v>100</v>
      </c>
      <c r="AE94" s="37">
        <v>100</v>
      </c>
      <c r="AF94" s="37">
        <v>100</v>
      </c>
      <c r="AG94" s="37">
        <v>100</v>
      </c>
      <c r="AH94" s="37">
        <v>100</v>
      </c>
      <c r="AI94" s="37">
        <v>100</v>
      </c>
      <c r="AJ94" s="36">
        <v>100</v>
      </c>
      <c r="AK94" s="36">
        <v>2028</v>
      </c>
      <c r="AL94" s="33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1:54" s="4" customFormat="1" ht="42" customHeight="1">
      <c r="A95" s="31"/>
      <c r="B95" s="31"/>
      <c r="C95" s="31"/>
      <c r="D95" s="32"/>
      <c r="E95" s="32"/>
      <c r="F95" s="32"/>
      <c r="G95" s="32"/>
      <c r="H95" s="3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81"/>
      <c r="U95" s="81"/>
      <c r="V95" s="81"/>
      <c r="W95" s="81"/>
      <c r="X95" s="81"/>
      <c r="Y95" s="81"/>
      <c r="Z95" s="81"/>
      <c r="AA95" s="81"/>
      <c r="AB95" s="105" t="s">
        <v>179</v>
      </c>
      <c r="AC95" s="79" t="s">
        <v>89</v>
      </c>
      <c r="AD95" s="37">
        <v>100</v>
      </c>
      <c r="AE95" s="37">
        <v>100</v>
      </c>
      <c r="AF95" s="37">
        <v>100</v>
      </c>
      <c r="AG95" s="37">
        <v>100</v>
      </c>
      <c r="AH95" s="37">
        <v>100</v>
      </c>
      <c r="AI95" s="37">
        <v>100</v>
      </c>
      <c r="AJ95" s="36">
        <v>100</v>
      </c>
      <c r="AK95" s="36">
        <v>2028</v>
      </c>
      <c r="AL95" s="33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1:54" s="4" customFormat="1" ht="47.25">
      <c r="A96" s="31"/>
      <c r="B96" s="31"/>
      <c r="C96" s="31"/>
      <c r="D96" s="32"/>
      <c r="E96" s="32"/>
      <c r="F96" s="32"/>
      <c r="G96" s="32"/>
      <c r="H96" s="3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81"/>
      <c r="U96" s="81"/>
      <c r="V96" s="81"/>
      <c r="W96" s="81"/>
      <c r="X96" s="81"/>
      <c r="Y96" s="81"/>
      <c r="Z96" s="81"/>
      <c r="AA96" s="81"/>
      <c r="AB96" s="105" t="s">
        <v>180</v>
      </c>
      <c r="AC96" s="79" t="s">
        <v>89</v>
      </c>
      <c r="AD96" s="37">
        <v>100</v>
      </c>
      <c r="AE96" s="37">
        <v>100</v>
      </c>
      <c r="AF96" s="37">
        <v>100</v>
      </c>
      <c r="AG96" s="37">
        <v>100</v>
      </c>
      <c r="AH96" s="37">
        <v>100</v>
      </c>
      <c r="AI96" s="37">
        <v>100</v>
      </c>
      <c r="AJ96" s="36">
        <v>100</v>
      </c>
      <c r="AK96" s="36">
        <v>2028</v>
      </c>
      <c r="AL96" s="33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1:54" s="4" customFormat="1" ht="30.75" customHeight="1">
      <c r="A97" s="31"/>
      <c r="B97" s="31"/>
      <c r="C97" s="31"/>
      <c r="D97" s="32"/>
      <c r="E97" s="32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  <c r="Q97" s="31"/>
      <c r="R97" s="40"/>
      <c r="S97" s="40"/>
      <c r="T97" s="81"/>
      <c r="U97" s="81"/>
      <c r="V97" s="81"/>
      <c r="W97" s="81"/>
      <c r="X97" s="81"/>
      <c r="Y97" s="81"/>
      <c r="Z97" s="81"/>
      <c r="AA97" s="81"/>
      <c r="AB97" s="106" t="s">
        <v>162</v>
      </c>
      <c r="AC97" s="79" t="s">
        <v>160</v>
      </c>
      <c r="AD97" s="37" t="s">
        <v>131</v>
      </c>
      <c r="AE97" s="37" t="s">
        <v>131</v>
      </c>
      <c r="AF97" s="37" t="s">
        <v>131</v>
      </c>
      <c r="AG97" s="37" t="s">
        <v>131</v>
      </c>
      <c r="AH97" s="37" t="s">
        <v>131</v>
      </c>
      <c r="AI97" s="37" t="s">
        <v>131</v>
      </c>
      <c r="AJ97" s="36" t="s">
        <v>131</v>
      </c>
      <c r="AK97" s="36">
        <v>2028</v>
      </c>
      <c r="AL97" s="33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1:54" s="4" customFormat="1" ht="39.75" customHeight="1">
      <c r="A98" s="31"/>
      <c r="B98" s="31"/>
      <c r="C98" s="31"/>
      <c r="D98" s="32"/>
      <c r="E98" s="32"/>
      <c r="F98" s="32"/>
      <c r="G98" s="32"/>
      <c r="H98" s="3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81"/>
      <c r="U98" s="81"/>
      <c r="V98" s="81"/>
      <c r="W98" s="81"/>
      <c r="X98" s="81"/>
      <c r="Y98" s="81"/>
      <c r="Z98" s="81"/>
      <c r="AA98" s="81"/>
      <c r="AB98" s="38" t="s">
        <v>137</v>
      </c>
      <c r="AC98" s="79" t="s">
        <v>89</v>
      </c>
      <c r="AD98" s="37">
        <v>100</v>
      </c>
      <c r="AE98" s="37">
        <v>100</v>
      </c>
      <c r="AF98" s="37">
        <v>100</v>
      </c>
      <c r="AG98" s="37">
        <v>100</v>
      </c>
      <c r="AH98" s="37">
        <v>100</v>
      </c>
      <c r="AI98" s="37">
        <v>100</v>
      </c>
      <c r="AJ98" s="36">
        <f>AD98+AE98+AF98+AG98+AH98</f>
        <v>500</v>
      </c>
      <c r="AK98" s="36">
        <v>2028</v>
      </c>
      <c r="AL98" s="33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1:54" s="4" customFormat="1" ht="45" customHeight="1">
      <c r="A99" s="31"/>
      <c r="B99" s="31"/>
      <c r="C99" s="31"/>
      <c r="D99" s="32"/>
      <c r="E99" s="32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  <c r="Q99" s="31"/>
      <c r="R99" s="40"/>
      <c r="S99" s="40"/>
      <c r="T99" s="81"/>
      <c r="U99" s="81"/>
      <c r="V99" s="81"/>
      <c r="W99" s="81"/>
      <c r="X99" s="81"/>
      <c r="Y99" s="81"/>
      <c r="Z99" s="81"/>
      <c r="AA99" s="81"/>
      <c r="AB99" s="106" t="s">
        <v>161</v>
      </c>
      <c r="AC99" s="79" t="s">
        <v>160</v>
      </c>
      <c r="AD99" s="37" t="s">
        <v>131</v>
      </c>
      <c r="AE99" s="37" t="s">
        <v>131</v>
      </c>
      <c r="AF99" s="37" t="s">
        <v>131</v>
      </c>
      <c r="AG99" s="37" t="s">
        <v>131</v>
      </c>
      <c r="AH99" s="37" t="s">
        <v>131</v>
      </c>
      <c r="AI99" s="37" t="s">
        <v>131</v>
      </c>
      <c r="AJ99" s="36" t="s">
        <v>131</v>
      </c>
      <c r="AK99" s="36">
        <v>2028</v>
      </c>
      <c r="AL99" s="33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1:54" s="4" customFormat="1" ht="36.75" customHeight="1">
      <c r="A100" s="31"/>
      <c r="B100" s="31"/>
      <c r="C100" s="31"/>
      <c r="D100" s="32"/>
      <c r="E100" s="32"/>
      <c r="F100" s="32"/>
      <c r="G100" s="32"/>
      <c r="H100" s="3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81"/>
      <c r="U100" s="81"/>
      <c r="V100" s="81"/>
      <c r="W100" s="81"/>
      <c r="X100" s="81"/>
      <c r="Y100" s="81"/>
      <c r="Z100" s="81"/>
      <c r="AA100" s="81"/>
      <c r="AB100" s="38" t="s">
        <v>138</v>
      </c>
      <c r="AC100" s="79" t="s">
        <v>89</v>
      </c>
      <c r="AD100" s="37">
        <v>100</v>
      </c>
      <c r="AE100" s="37">
        <v>100</v>
      </c>
      <c r="AF100" s="37">
        <v>100</v>
      </c>
      <c r="AG100" s="37">
        <v>100</v>
      </c>
      <c r="AH100" s="37">
        <v>100</v>
      </c>
      <c r="AI100" s="37">
        <v>100</v>
      </c>
      <c r="AJ100" s="36">
        <v>10</v>
      </c>
      <c r="AK100" s="36">
        <v>2028</v>
      </c>
      <c r="AL100" s="33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1:54" s="4" customFormat="1" ht="47.25" customHeight="1">
      <c r="A101" s="31"/>
      <c r="B101" s="31"/>
      <c r="C101" s="31"/>
      <c r="D101" s="32"/>
      <c r="E101" s="32"/>
      <c r="F101" s="32"/>
      <c r="G101" s="32"/>
      <c r="H101" s="3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81"/>
      <c r="U101" s="81"/>
      <c r="V101" s="81"/>
      <c r="W101" s="81"/>
      <c r="X101" s="81"/>
      <c r="Y101" s="81"/>
      <c r="Z101" s="81"/>
      <c r="AA101" s="81"/>
      <c r="AB101" s="38" t="s">
        <v>139</v>
      </c>
      <c r="AC101" s="79" t="s">
        <v>89</v>
      </c>
      <c r="AD101" s="37">
        <v>100</v>
      </c>
      <c r="AE101" s="37">
        <v>100</v>
      </c>
      <c r="AF101" s="37">
        <v>100</v>
      </c>
      <c r="AG101" s="37">
        <v>100</v>
      </c>
      <c r="AH101" s="37">
        <v>100</v>
      </c>
      <c r="AI101" s="37">
        <v>100</v>
      </c>
      <c r="AJ101" s="36">
        <v>100</v>
      </c>
      <c r="AK101" s="36">
        <v>2028</v>
      </c>
      <c r="AL101" s="33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1:54" s="29" customFormat="1" ht="47.25">
      <c r="A102" s="31"/>
      <c r="B102" s="31"/>
      <c r="C102" s="31"/>
      <c r="D102" s="32"/>
      <c r="E102" s="32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40"/>
      <c r="S102" s="40"/>
      <c r="T102" s="81"/>
      <c r="U102" s="81"/>
      <c r="V102" s="81"/>
      <c r="W102" s="81"/>
      <c r="X102" s="81"/>
      <c r="Y102" s="81"/>
      <c r="Z102" s="81"/>
      <c r="AA102" s="81"/>
      <c r="AB102" s="106" t="s">
        <v>181</v>
      </c>
      <c r="AC102" s="79" t="s">
        <v>160</v>
      </c>
      <c r="AD102" s="37" t="s">
        <v>131</v>
      </c>
      <c r="AE102" s="37" t="s">
        <v>131</v>
      </c>
      <c r="AF102" s="37" t="s">
        <v>131</v>
      </c>
      <c r="AG102" s="37" t="s">
        <v>131</v>
      </c>
      <c r="AH102" s="37" t="s">
        <v>131</v>
      </c>
      <c r="AI102" s="37" t="s">
        <v>131</v>
      </c>
      <c r="AJ102" s="36" t="s">
        <v>131</v>
      </c>
      <c r="AK102" s="36">
        <v>2028</v>
      </c>
      <c r="AL102" s="33"/>
      <c r="AM102" s="34"/>
      <c r="AN102" s="34" t="s">
        <v>163</v>
      </c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3" spans="1:54" s="28" customFormat="1" ht="31.5">
      <c r="A103" s="39"/>
      <c r="B103" s="39"/>
      <c r="C103" s="39"/>
      <c r="D103" s="32"/>
      <c r="E103" s="32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  <c r="Q103" s="31"/>
      <c r="R103" s="40"/>
      <c r="S103" s="40"/>
      <c r="T103" s="81"/>
      <c r="U103" s="81"/>
      <c r="V103" s="81"/>
      <c r="W103" s="81"/>
      <c r="X103" s="81"/>
      <c r="Y103" s="81"/>
      <c r="Z103" s="81"/>
      <c r="AA103" s="81"/>
      <c r="AB103" s="38" t="s">
        <v>182</v>
      </c>
      <c r="AC103" s="79" t="s">
        <v>89</v>
      </c>
      <c r="AD103" s="37">
        <v>100</v>
      </c>
      <c r="AE103" s="37">
        <v>100</v>
      </c>
      <c r="AF103" s="37">
        <v>100</v>
      </c>
      <c r="AG103" s="37">
        <v>100</v>
      </c>
      <c r="AH103" s="37">
        <v>100</v>
      </c>
      <c r="AI103" s="37">
        <v>100</v>
      </c>
      <c r="AJ103" s="36">
        <v>100</v>
      </c>
      <c r="AK103" s="36">
        <v>2028</v>
      </c>
      <c r="AL103" s="33"/>
      <c r="AM103" s="34"/>
      <c r="AN103" s="34" t="s">
        <v>163</v>
      </c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</row>
    <row r="104" spans="1:54" s="4" customFormat="1" ht="47.25">
      <c r="A104" s="31"/>
      <c r="B104" s="31"/>
      <c r="C104" s="31"/>
      <c r="D104" s="32"/>
      <c r="E104" s="32"/>
      <c r="F104" s="32"/>
      <c r="G104" s="32"/>
      <c r="H104" s="3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81"/>
      <c r="U104" s="81"/>
      <c r="V104" s="81"/>
      <c r="W104" s="81"/>
      <c r="X104" s="81"/>
      <c r="Y104" s="81"/>
      <c r="Z104" s="81"/>
      <c r="AA104" s="81"/>
      <c r="AB104" s="38" t="s">
        <v>183</v>
      </c>
      <c r="AC104" s="79" t="s">
        <v>89</v>
      </c>
      <c r="AD104" s="37">
        <v>90</v>
      </c>
      <c r="AE104" s="37">
        <v>90</v>
      </c>
      <c r="AF104" s="37">
        <v>90</v>
      </c>
      <c r="AG104" s="37">
        <v>90</v>
      </c>
      <c r="AH104" s="37">
        <v>90</v>
      </c>
      <c r="AI104" s="37">
        <v>90</v>
      </c>
      <c r="AJ104" s="36">
        <v>90</v>
      </c>
      <c r="AK104" s="36">
        <v>2028</v>
      </c>
      <c r="AL104" s="33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</row>
    <row r="105" spans="1:54" s="4" customFormat="1" ht="31.5">
      <c r="A105" s="39">
        <v>5</v>
      </c>
      <c r="B105" s="39">
        <v>7</v>
      </c>
      <c r="C105" s="39">
        <v>5</v>
      </c>
      <c r="D105" s="39">
        <v>0</v>
      </c>
      <c r="E105" s="39">
        <v>7</v>
      </c>
      <c r="F105" s="39">
        <v>0</v>
      </c>
      <c r="G105" s="39">
        <v>3</v>
      </c>
      <c r="H105" s="39">
        <v>1</v>
      </c>
      <c r="I105" s="39">
        <v>2</v>
      </c>
      <c r="J105" s="39">
        <v>3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40"/>
      <c r="S105" s="40"/>
      <c r="T105" s="81"/>
      <c r="U105" s="81"/>
      <c r="V105" s="81"/>
      <c r="W105" s="81"/>
      <c r="X105" s="81"/>
      <c r="Y105" s="81"/>
      <c r="Z105" s="81"/>
      <c r="AA105" s="107"/>
      <c r="AB105" s="108" t="s">
        <v>96</v>
      </c>
      <c r="AC105" s="79" t="s">
        <v>3</v>
      </c>
      <c r="AD105" s="37">
        <v>10513.65</v>
      </c>
      <c r="AE105" s="37">
        <v>10104.2</v>
      </c>
      <c r="AF105" s="37">
        <v>10264.3</v>
      </c>
      <c r="AG105" s="37">
        <v>10264.3</v>
      </c>
      <c r="AH105" s="37">
        <f>AH106+AH122</f>
        <v>8913</v>
      </c>
      <c r="AI105" s="37">
        <f>AI106+AI122</f>
        <v>8913</v>
      </c>
      <c r="AJ105" s="36">
        <f>AD105+AE105+AF105+AG105+AH105+AI105</f>
        <v>58972.45</v>
      </c>
      <c r="AK105" s="36">
        <v>2028</v>
      </c>
      <c r="AL105" s="33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</row>
    <row r="106" spans="1:54" s="4" customFormat="1" ht="36.75" customHeight="1">
      <c r="A106" s="31">
        <v>5</v>
      </c>
      <c r="B106" s="31">
        <v>7</v>
      </c>
      <c r="C106" s="31">
        <v>5</v>
      </c>
      <c r="D106" s="32">
        <v>0</v>
      </c>
      <c r="E106" s="32">
        <v>7</v>
      </c>
      <c r="F106" s="32">
        <v>0</v>
      </c>
      <c r="G106" s="32">
        <v>3</v>
      </c>
      <c r="H106" s="32">
        <v>1</v>
      </c>
      <c r="I106" s="31">
        <v>2</v>
      </c>
      <c r="J106" s="31">
        <v>3</v>
      </c>
      <c r="K106" s="31">
        <v>0</v>
      </c>
      <c r="L106" s="31">
        <v>1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40"/>
      <c r="S106" s="40"/>
      <c r="T106" s="81"/>
      <c r="U106" s="81"/>
      <c r="V106" s="81"/>
      <c r="W106" s="81"/>
      <c r="X106" s="81"/>
      <c r="Y106" s="81"/>
      <c r="Z106" s="81"/>
      <c r="AA106" s="107"/>
      <c r="AB106" s="89" t="s">
        <v>140</v>
      </c>
      <c r="AC106" s="79" t="s">
        <v>3</v>
      </c>
      <c r="AD106" s="37">
        <v>10329.65</v>
      </c>
      <c r="AE106" s="37">
        <v>9839.3</v>
      </c>
      <c r="AF106" s="37">
        <v>9999.4</v>
      </c>
      <c r="AG106" s="37">
        <v>9999.4</v>
      </c>
      <c r="AH106" s="37">
        <f>AH109+AH112+AH113+AH119+AH120+AH121</f>
        <v>8690.8</v>
      </c>
      <c r="AI106" s="37">
        <f>AI109+AI112+AI113+AI119+AI120+AI121</f>
        <v>8690.8</v>
      </c>
      <c r="AJ106" s="37">
        <f>AD106+AE106+AF106+AG106+AH106+AI106</f>
        <v>57549.350000000006</v>
      </c>
      <c r="AK106" s="36">
        <v>2028</v>
      </c>
      <c r="AL106" s="33"/>
      <c r="AM106" s="34"/>
      <c r="AN106" s="34" t="s">
        <v>163</v>
      </c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</row>
    <row r="107" spans="1:54" s="4" customFormat="1" ht="54" customHeight="1">
      <c r="A107" s="31"/>
      <c r="B107" s="31"/>
      <c r="C107" s="31"/>
      <c r="D107" s="32"/>
      <c r="E107" s="32"/>
      <c r="F107" s="32"/>
      <c r="G107" s="32"/>
      <c r="H107" s="3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81"/>
      <c r="U107" s="81"/>
      <c r="V107" s="81"/>
      <c r="W107" s="81"/>
      <c r="X107" s="81"/>
      <c r="Y107" s="81"/>
      <c r="Z107" s="81"/>
      <c r="AA107" s="107"/>
      <c r="AB107" s="38" t="s">
        <v>109</v>
      </c>
      <c r="AC107" s="79" t="s">
        <v>89</v>
      </c>
      <c r="AD107" s="37">
        <v>75</v>
      </c>
      <c r="AE107" s="37">
        <v>80</v>
      </c>
      <c r="AF107" s="37">
        <v>80</v>
      </c>
      <c r="AG107" s="37">
        <v>85</v>
      </c>
      <c r="AH107" s="37">
        <v>90</v>
      </c>
      <c r="AI107" s="37">
        <v>90</v>
      </c>
      <c r="AJ107" s="36">
        <v>90</v>
      </c>
      <c r="AK107" s="36">
        <v>2028</v>
      </c>
      <c r="AL107" s="33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</row>
    <row r="108" spans="1:54" s="4" customFormat="1" ht="38.25" customHeight="1">
      <c r="A108" s="31"/>
      <c r="B108" s="31"/>
      <c r="C108" s="31"/>
      <c r="D108" s="32"/>
      <c r="E108" s="32"/>
      <c r="F108" s="32"/>
      <c r="G108" s="32"/>
      <c r="H108" s="3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81"/>
      <c r="U108" s="81"/>
      <c r="V108" s="81"/>
      <c r="W108" s="81"/>
      <c r="X108" s="81"/>
      <c r="Y108" s="81"/>
      <c r="Z108" s="81"/>
      <c r="AA108" s="107"/>
      <c r="AB108" s="38" t="s">
        <v>110</v>
      </c>
      <c r="AC108" s="79" t="s">
        <v>111</v>
      </c>
      <c r="AD108" s="37">
        <v>22</v>
      </c>
      <c r="AE108" s="37">
        <v>22</v>
      </c>
      <c r="AF108" s="37">
        <v>22</v>
      </c>
      <c r="AG108" s="37">
        <v>22</v>
      </c>
      <c r="AH108" s="37">
        <v>22</v>
      </c>
      <c r="AI108" s="37">
        <v>22</v>
      </c>
      <c r="AJ108" s="36">
        <v>22</v>
      </c>
      <c r="AK108" s="36">
        <v>2028</v>
      </c>
      <c r="AL108" s="33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</row>
    <row r="109" spans="1:54" s="4" customFormat="1" ht="56.25" customHeight="1">
      <c r="A109" s="31">
        <v>5</v>
      </c>
      <c r="B109" s="31">
        <v>7</v>
      </c>
      <c r="C109" s="31">
        <v>5</v>
      </c>
      <c r="D109" s="39">
        <v>0</v>
      </c>
      <c r="E109" s="39">
        <v>7</v>
      </c>
      <c r="F109" s="39">
        <v>0</v>
      </c>
      <c r="G109" s="39">
        <v>3</v>
      </c>
      <c r="H109" s="39">
        <v>1</v>
      </c>
      <c r="I109" s="39">
        <v>2</v>
      </c>
      <c r="J109" s="39">
        <v>3</v>
      </c>
      <c r="K109" s="39">
        <v>0</v>
      </c>
      <c r="L109" s="39">
        <v>1</v>
      </c>
      <c r="M109" s="39">
        <v>2</v>
      </c>
      <c r="N109" s="39">
        <v>0</v>
      </c>
      <c r="O109" s="39">
        <v>0</v>
      </c>
      <c r="P109" s="39">
        <v>2</v>
      </c>
      <c r="Q109" s="39">
        <v>0</v>
      </c>
      <c r="R109" s="39">
        <v>1</v>
      </c>
      <c r="S109" s="40"/>
      <c r="T109" s="81"/>
      <c r="U109" s="81"/>
      <c r="V109" s="81"/>
      <c r="W109" s="81"/>
      <c r="X109" s="81"/>
      <c r="Y109" s="81"/>
      <c r="Z109" s="81"/>
      <c r="AA109" s="107"/>
      <c r="AB109" s="89" t="s">
        <v>97</v>
      </c>
      <c r="AC109" s="79" t="s">
        <v>3</v>
      </c>
      <c r="AD109" s="37">
        <v>5214.38</v>
      </c>
      <c r="AE109" s="37">
        <v>6607.6</v>
      </c>
      <c r="AF109" s="37">
        <v>6767.7</v>
      </c>
      <c r="AG109" s="37">
        <v>6767.7</v>
      </c>
      <c r="AH109" s="37">
        <v>6206.6</v>
      </c>
      <c r="AI109" s="37">
        <v>6206.6</v>
      </c>
      <c r="AJ109" s="36">
        <f>SUM(AD109:AI109)</f>
        <v>37770.58</v>
      </c>
      <c r="AK109" s="36">
        <v>2028</v>
      </c>
      <c r="AL109" s="33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</row>
    <row r="110" spans="1:54" s="4" customFormat="1" ht="33.75" customHeight="1">
      <c r="A110" s="31"/>
      <c r="B110" s="31"/>
      <c r="C110" s="31"/>
      <c r="D110" s="32"/>
      <c r="E110" s="32"/>
      <c r="F110" s="32"/>
      <c r="G110" s="32"/>
      <c r="H110" s="3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81"/>
      <c r="U110" s="81"/>
      <c r="V110" s="81"/>
      <c r="W110" s="81"/>
      <c r="X110" s="81"/>
      <c r="Y110" s="81"/>
      <c r="Z110" s="81"/>
      <c r="AA110" s="107"/>
      <c r="AB110" s="38" t="s">
        <v>119</v>
      </c>
      <c r="AC110" s="79" t="s">
        <v>89</v>
      </c>
      <c r="AD110" s="37">
        <v>46</v>
      </c>
      <c r="AE110" s="37">
        <v>46</v>
      </c>
      <c r="AF110" s="37">
        <v>46</v>
      </c>
      <c r="AG110" s="37">
        <v>46</v>
      </c>
      <c r="AH110" s="37">
        <v>46</v>
      </c>
      <c r="AI110" s="37">
        <v>46</v>
      </c>
      <c r="AJ110" s="36">
        <v>90</v>
      </c>
      <c r="AK110" s="36">
        <v>2028</v>
      </c>
      <c r="AL110" s="33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</row>
    <row r="111" spans="1:54" s="4" customFormat="1" ht="41.25" customHeight="1">
      <c r="A111" s="39"/>
      <c r="B111" s="39"/>
      <c r="C111" s="39"/>
      <c r="D111" s="32"/>
      <c r="E111" s="32"/>
      <c r="F111" s="32"/>
      <c r="G111" s="32"/>
      <c r="H111" s="3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81"/>
      <c r="U111" s="81"/>
      <c r="V111" s="81"/>
      <c r="W111" s="81"/>
      <c r="X111" s="81"/>
      <c r="Y111" s="81"/>
      <c r="Z111" s="81"/>
      <c r="AA111" s="107"/>
      <c r="AB111" s="38" t="s">
        <v>120</v>
      </c>
      <c r="AC111" s="79" t="s">
        <v>89</v>
      </c>
      <c r="AD111" s="37">
        <v>3</v>
      </c>
      <c r="AE111" s="37">
        <v>3</v>
      </c>
      <c r="AF111" s="37">
        <v>3</v>
      </c>
      <c r="AG111" s="37">
        <v>3</v>
      </c>
      <c r="AH111" s="37">
        <v>3</v>
      </c>
      <c r="AI111" s="37">
        <v>3</v>
      </c>
      <c r="AJ111" s="36">
        <f>AD111+AE111+AF111+AG111+AH111</f>
        <v>15</v>
      </c>
      <c r="AK111" s="36">
        <v>2028</v>
      </c>
      <c r="AL111" s="33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</row>
    <row r="112" spans="1:54" s="4" customFormat="1" ht="37.5" customHeight="1">
      <c r="A112" s="31">
        <v>5</v>
      </c>
      <c r="B112" s="31">
        <v>7</v>
      </c>
      <c r="C112" s="31">
        <v>5</v>
      </c>
      <c r="D112" s="39">
        <v>0</v>
      </c>
      <c r="E112" s="39">
        <v>7</v>
      </c>
      <c r="F112" s="39">
        <v>0</v>
      </c>
      <c r="G112" s="39">
        <v>3</v>
      </c>
      <c r="H112" s="39">
        <v>1</v>
      </c>
      <c r="I112" s="39">
        <v>2</v>
      </c>
      <c r="J112" s="39">
        <v>3</v>
      </c>
      <c r="K112" s="39">
        <v>0</v>
      </c>
      <c r="L112" s="39">
        <v>1</v>
      </c>
      <c r="M112" s="39">
        <v>2</v>
      </c>
      <c r="N112" s="39">
        <v>0</v>
      </c>
      <c r="O112" s="39">
        <v>0</v>
      </c>
      <c r="P112" s="39">
        <v>1</v>
      </c>
      <c r="Q112" s="39">
        <v>0</v>
      </c>
      <c r="R112" s="39">
        <v>1</v>
      </c>
      <c r="S112" s="40"/>
      <c r="T112" s="81"/>
      <c r="U112" s="81"/>
      <c r="V112" s="81"/>
      <c r="W112" s="81"/>
      <c r="X112" s="81"/>
      <c r="Y112" s="81"/>
      <c r="Z112" s="81"/>
      <c r="AA112" s="107"/>
      <c r="AB112" s="89" t="s">
        <v>216</v>
      </c>
      <c r="AC112" s="79" t="s">
        <v>3</v>
      </c>
      <c r="AD112" s="37">
        <v>1400.32</v>
      </c>
      <c r="AE112" s="109">
        <v>0</v>
      </c>
      <c r="AF112" s="37">
        <v>0</v>
      </c>
      <c r="AG112" s="37">
        <v>0</v>
      </c>
      <c r="AH112" s="37">
        <v>0</v>
      </c>
      <c r="AI112" s="37">
        <v>0</v>
      </c>
      <c r="AJ112" s="36">
        <f>AD112+AE112+AF112+AG112+AH112+AI112</f>
        <v>1400.32</v>
      </c>
      <c r="AK112" s="36">
        <v>2028</v>
      </c>
      <c r="AL112" s="33"/>
      <c r="AM112" s="34" t="s">
        <v>163</v>
      </c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</row>
    <row r="113" spans="1:54" s="4" customFormat="1" ht="37.5" customHeight="1">
      <c r="A113" s="39">
        <v>5</v>
      </c>
      <c r="B113" s="39">
        <v>7</v>
      </c>
      <c r="C113" s="39">
        <v>5</v>
      </c>
      <c r="D113" s="39">
        <v>0</v>
      </c>
      <c r="E113" s="39">
        <v>7</v>
      </c>
      <c r="F113" s="39">
        <v>0</v>
      </c>
      <c r="G113" s="39">
        <v>3</v>
      </c>
      <c r="H113" s="87">
        <v>1</v>
      </c>
      <c r="I113" s="87">
        <v>2</v>
      </c>
      <c r="J113" s="87">
        <v>3</v>
      </c>
      <c r="K113" s="87">
        <v>0</v>
      </c>
      <c r="L113" s="87">
        <v>1</v>
      </c>
      <c r="M113" s="87">
        <v>2</v>
      </c>
      <c r="N113" s="87">
        <v>0</v>
      </c>
      <c r="O113" s="87">
        <v>0</v>
      </c>
      <c r="P113" s="87">
        <v>3</v>
      </c>
      <c r="Q113" s="87">
        <v>0</v>
      </c>
      <c r="R113" s="87">
        <v>1</v>
      </c>
      <c r="S113" s="40"/>
      <c r="T113" s="81"/>
      <c r="U113" s="81"/>
      <c r="V113" s="81"/>
      <c r="W113" s="81"/>
      <c r="X113" s="81"/>
      <c r="Y113" s="81"/>
      <c r="Z113" s="81"/>
      <c r="AA113" s="81"/>
      <c r="AB113" s="89" t="s">
        <v>206</v>
      </c>
      <c r="AC113" s="79" t="s">
        <v>102</v>
      </c>
      <c r="AD113" s="37">
        <v>328.25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6">
        <f>AD113+AE113+AF113+AG113+AH113</f>
        <v>328.25</v>
      </c>
      <c r="AK113" s="36">
        <v>2028</v>
      </c>
      <c r="AL113" s="33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</row>
    <row r="114" spans="1:54" s="4" customFormat="1" ht="53.25" customHeight="1">
      <c r="A114" s="31"/>
      <c r="B114" s="31"/>
      <c r="C114" s="31"/>
      <c r="D114" s="32"/>
      <c r="E114" s="32"/>
      <c r="F114" s="32"/>
      <c r="G114" s="32"/>
      <c r="H114" s="3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81"/>
      <c r="U114" s="81"/>
      <c r="V114" s="81"/>
      <c r="W114" s="81"/>
      <c r="X114" s="81"/>
      <c r="Y114" s="81"/>
      <c r="Z114" s="81"/>
      <c r="AA114" s="107"/>
      <c r="AB114" s="38" t="s">
        <v>128</v>
      </c>
      <c r="AC114" s="79" t="s">
        <v>89</v>
      </c>
      <c r="AD114" s="37">
        <v>100</v>
      </c>
      <c r="AE114" s="37">
        <v>100</v>
      </c>
      <c r="AF114" s="37">
        <v>100</v>
      </c>
      <c r="AG114" s="37">
        <v>100</v>
      </c>
      <c r="AH114" s="37">
        <v>100</v>
      </c>
      <c r="AI114" s="37">
        <v>100</v>
      </c>
      <c r="AJ114" s="36">
        <v>100</v>
      </c>
      <c r="AK114" s="36">
        <v>2028</v>
      </c>
      <c r="AL114" s="33"/>
      <c r="AM114" s="110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</row>
    <row r="115" spans="1:54" s="4" customFormat="1" ht="52.5" customHeight="1">
      <c r="A115" s="31"/>
      <c r="B115" s="31"/>
      <c r="C115" s="31"/>
      <c r="D115" s="32"/>
      <c r="E115" s="32"/>
      <c r="F115" s="32"/>
      <c r="G115" s="32"/>
      <c r="H115" s="3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81"/>
      <c r="U115" s="81"/>
      <c r="V115" s="81"/>
      <c r="W115" s="81"/>
      <c r="X115" s="81"/>
      <c r="Y115" s="81"/>
      <c r="Z115" s="81"/>
      <c r="AA115" s="107"/>
      <c r="AB115" s="38" t="s">
        <v>129</v>
      </c>
      <c r="AC115" s="79" t="s">
        <v>89</v>
      </c>
      <c r="AD115" s="37">
        <v>0</v>
      </c>
      <c r="AE115" s="37">
        <v>0</v>
      </c>
      <c r="AF115" s="37">
        <v>0</v>
      </c>
      <c r="AG115" s="37">
        <v>0</v>
      </c>
      <c r="AH115" s="37">
        <v>50</v>
      </c>
      <c r="AI115" s="37">
        <v>0</v>
      </c>
      <c r="AJ115" s="36">
        <f>AD115+AE115+AF115+AG115+AH115</f>
        <v>50</v>
      </c>
      <c r="AK115" s="36">
        <v>2028</v>
      </c>
      <c r="AL115" s="33"/>
      <c r="AM115" s="110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</row>
    <row r="116" spans="1:54" s="4" customFormat="1" ht="58.5" customHeight="1">
      <c r="A116" s="39">
        <v>5</v>
      </c>
      <c r="B116" s="39">
        <v>7</v>
      </c>
      <c r="C116" s="39">
        <v>5</v>
      </c>
      <c r="D116" s="39">
        <v>0</v>
      </c>
      <c r="E116" s="39">
        <v>7</v>
      </c>
      <c r="F116" s="39">
        <v>0</v>
      </c>
      <c r="G116" s="39">
        <v>1</v>
      </c>
      <c r="H116" s="39">
        <v>1</v>
      </c>
      <c r="I116" s="39">
        <v>2</v>
      </c>
      <c r="J116" s="39">
        <v>1</v>
      </c>
      <c r="K116" s="39">
        <v>0</v>
      </c>
      <c r="L116" s="39">
        <v>1</v>
      </c>
      <c r="M116" s="39">
        <v>1</v>
      </c>
      <c r="N116" s="39">
        <v>1</v>
      </c>
      <c r="O116" s="39">
        <v>3</v>
      </c>
      <c r="P116" s="39">
        <v>9</v>
      </c>
      <c r="Q116" s="39">
        <v>0</v>
      </c>
      <c r="R116" s="39">
        <v>1</v>
      </c>
      <c r="S116" s="40"/>
      <c r="T116" s="81"/>
      <c r="U116" s="81"/>
      <c r="V116" s="81"/>
      <c r="W116" s="81"/>
      <c r="X116" s="81"/>
      <c r="Y116" s="81"/>
      <c r="Z116" s="81"/>
      <c r="AA116" s="81"/>
      <c r="AB116" s="38" t="s">
        <v>246</v>
      </c>
      <c r="AC116" s="79" t="s">
        <v>3</v>
      </c>
      <c r="AD116" s="37">
        <v>74.3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6">
        <v>74.3</v>
      </c>
      <c r="AK116" s="36">
        <v>2023</v>
      </c>
      <c r="AL116" s="33"/>
      <c r="AM116" s="110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</row>
    <row r="117" spans="1:54" s="4" customFormat="1" ht="57.75" customHeight="1">
      <c r="A117" s="39">
        <v>5</v>
      </c>
      <c r="B117" s="39">
        <v>7</v>
      </c>
      <c r="C117" s="39">
        <v>5</v>
      </c>
      <c r="D117" s="39">
        <v>0</v>
      </c>
      <c r="E117" s="39">
        <v>7</v>
      </c>
      <c r="F117" s="39">
        <v>0</v>
      </c>
      <c r="G117" s="39">
        <v>1</v>
      </c>
      <c r="H117" s="39">
        <v>1</v>
      </c>
      <c r="I117" s="39">
        <v>2</v>
      </c>
      <c r="J117" s="39">
        <v>1</v>
      </c>
      <c r="K117" s="39">
        <v>0</v>
      </c>
      <c r="L117" s="39">
        <v>1</v>
      </c>
      <c r="M117" s="39" t="s">
        <v>165</v>
      </c>
      <c r="N117" s="39">
        <v>1</v>
      </c>
      <c r="O117" s="39">
        <v>3</v>
      </c>
      <c r="P117" s="39">
        <v>9</v>
      </c>
      <c r="Q117" s="39">
        <v>0</v>
      </c>
      <c r="R117" s="39">
        <v>1</v>
      </c>
      <c r="S117" s="40"/>
      <c r="T117" s="81"/>
      <c r="U117" s="81"/>
      <c r="V117" s="81"/>
      <c r="W117" s="81"/>
      <c r="X117" s="81"/>
      <c r="Y117" s="81"/>
      <c r="Z117" s="81"/>
      <c r="AA117" s="81"/>
      <c r="AB117" s="38" t="s">
        <v>247</v>
      </c>
      <c r="AC117" s="79" t="s">
        <v>3</v>
      </c>
      <c r="AD117" s="37">
        <v>0.7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6">
        <v>0.7</v>
      </c>
      <c r="AK117" s="36">
        <v>2023</v>
      </c>
      <c r="AL117" s="33"/>
      <c r="AM117" s="110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</row>
    <row r="118" spans="1:54" s="4" customFormat="1" ht="44.25" customHeight="1">
      <c r="A118" s="31"/>
      <c r="B118" s="31"/>
      <c r="C118" s="31"/>
      <c r="D118" s="32"/>
      <c r="E118" s="32"/>
      <c r="F118" s="32"/>
      <c r="G118" s="32"/>
      <c r="H118" s="3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81"/>
      <c r="U118" s="81"/>
      <c r="V118" s="81"/>
      <c r="W118" s="81"/>
      <c r="X118" s="81"/>
      <c r="Y118" s="81"/>
      <c r="Z118" s="81"/>
      <c r="AA118" s="107"/>
      <c r="AB118" s="38" t="s">
        <v>130</v>
      </c>
      <c r="AC118" s="79" t="s">
        <v>121</v>
      </c>
      <c r="AD118" s="95">
        <f aca="true" t="shared" si="4" ref="AD118:AJ118">(AD105/AD20)*100</f>
        <v>3.21451482783306</v>
      </c>
      <c r="AE118" s="95">
        <f t="shared" si="4"/>
        <v>3.243774942206154</v>
      </c>
      <c r="AF118" s="95">
        <f t="shared" si="4"/>
        <v>3.3412956973286034</v>
      </c>
      <c r="AG118" s="95">
        <f t="shared" si="4"/>
        <v>3.342623192124874</v>
      </c>
      <c r="AH118" s="95">
        <f t="shared" si="4"/>
        <v>3.3161936511243733</v>
      </c>
      <c r="AI118" s="95">
        <f t="shared" si="4"/>
        <v>3.3161936511243733</v>
      </c>
      <c r="AJ118" s="95">
        <f t="shared" si="4"/>
        <v>3.29385926813834</v>
      </c>
      <c r="AK118" s="36">
        <v>2028</v>
      </c>
      <c r="AL118" s="33"/>
      <c r="AM118" s="110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</row>
    <row r="119" spans="1:54" s="28" customFormat="1" ht="51" customHeight="1">
      <c r="A119" s="39">
        <v>5</v>
      </c>
      <c r="B119" s="39">
        <v>7</v>
      </c>
      <c r="C119" s="39">
        <v>5</v>
      </c>
      <c r="D119" s="32">
        <v>0</v>
      </c>
      <c r="E119" s="32">
        <v>7</v>
      </c>
      <c r="F119" s="32">
        <v>0</v>
      </c>
      <c r="G119" s="32">
        <v>3</v>
      </c>
      <c r="H119" s="32">
        <v>1</v>
      </c>
      <c r="I119" s="31">
        <v>2</v>
      </c>
      <c r="J119" s="31">
        <v>3</v>
      </c>
      <c r="K119" s="31">
        <v>0</v>
      </c>
      <c r="L119" s="31">
        <v>1</v>
      </c>
      <c r="M119" s="31">
        <v>1</v>
      </c>
      <c r="N119" s="31">
        <v>0</v>
      </c>
      <c r="O119" s="31">
        <v>6</v>
      </c>
      <c r="P119" s="31">
        <v>9</v>
      </c>
      <c r="Q119" s="31">
        <v>0</v>
      </c>
      <c r="R119" s="40"/>
      <c r="S119" s="40"/>
      <c r="T119" s="81"/>
      <c r="U119" s="81"/>
      <c r="V119" s="81"/>
      <c r="W119" s="81"/>
      <c r="X119" s="81"/>
      <c r="Y119" s="81"/>
      <c r="Z119" s="81"/>
      <c r="AA119" s="107"/>
      <c r="AB119" s="89" t="s">
        <v>207</v>
      </c>
      <c r="AC119" s="79" t="s">
        <v>3</v>
      </c>
      <c r="AD119" s="37">
        <v>3277.7</v>
      </c>
      <c r="AE119" s="37">
        <v>3199.4</v>
      </c>
      <c r="AF119" s="37">
        <v>3199.4</v>
      </c>
      <c r="AG119" s="37">
        <v>3199.4</v>
      </c>
      <c r="AH119" s="37">
        <v>2459.2</v>
      </c>
      <c r="AI119" s="37">
        <v>2459.2</v>
      </c>
      <c r="AJ119" s="36">
        <f>SUM(AD119:AI119)</f>
        <v>17794.3</v>
      </c>
      <c r="AK119" s="36">
        <v>2028</v>
      </c>
      <c r="AL119" s="33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</row>
    <row r="120" spans="1:54" s="4" customFormat="1" ht="36.75" customHeight="1">
      <c r="A120" s="31">
        <v>5</v>
      </c>
      <c r="B120" s="31">
        <v>7</v>
      </c>
      <c r="C120" s="31">
        <v>5</v>
      </c>
      <c r="D120" s="32">
        <v>0</v>
      </c>
      <c r="E120" s="32">
        <v>7</v>
      </c>
      <c r="F120" s="32">
        <v>0</v>
      </c>
      <c r="G120" s="32">
        <v>3</v>
      </c>
      <c r="H120" s="32">
        <v>1</v>
      </c>
      <c r="I120" s="31">
        <v>2</v>
      </c>
      <c r="J120" s="31">
        <v>3</v>
      </c>
      <c r="K120" s="31">
        <v>0</v>
      </c>
      <c r="L120" s="31">
        <v>1</v>
      </c>
      <c r="M120" s="31" t="s">
        <v>165</v>
      </c>
      <c r="N120" s="31">
        <v>0</v>
      </c>
      <c r="O120" s="31">
        <v>6</v>
      </c>
      <c r="P120" s="31">
        <v>9</v>
      </c>
      <c r="Q120" s="31">
        <v>0</v>
      </c>
      <c r="R120" s="40"/>
      <c r="S120" s="40"/>
      <c r="T120" s="81"/>
      <c r="U120" s="81"/>
      <c r="V120" s="81"/>
      <c r="W120" s="81"/>
      <c r="X120" s="81"/>
      <c r="Y120" s="81"/>
      <c r="Z120" s="81"/>
      <c r="AA120" s="107"/>
      <c r="AB120" s="89" t="s">
        <v>208</v>
      </c>
      <c r="AC120" s="79" t="s">
        <v>191</v>
      </c>
      <c r="AD120" s="37">
        <v>34</v>
      </c>
      <c r="AE120" s="37">
        <v>32.3</v>
      </c>
      <c r="AF120" s="37">
        <v>32.3</v>
      </c>
      <c r="AG120" s="37">
        <v>32.3</v>
      </c>
      <c r="AH120" s="37">
        <v>25</v>
      </c>
      <c r="AI120" s="37">
        <v>25</v>
      </c>
      <c r="AJ120" s="36">
        <f>SUM(AD120:AI120)</f>
        <v>180.89999999999998</v>
      </c>
      <c r="AK120" s="36">
        <v>2028</v>
      </c>
      <c r="AL120" s="33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</row>
    <row r="121" spans="1:54" s="4" customFormat="1" ht="39.75" customHeight="1">
      <c r="A121" s="31">
        <v>5</v>
      </c>
      <c r="B121" s="31">
        <v>7</v>
      </c>
      <c r="C121" s="31">
        <v>5</v>
      </c>
      <c r="D121" s="39">
        <v>0</v>
      </c>
      <c r="E121" s="39">
        <v>7</v>
      </c>
      <c r="F121" s="39">
        <v>0</v>
      </c>
      <c r="G121" s="39">
        <v>3</v>
      </c>
      <c r="H121" s="39">
        <v>1</v>
      </c>
      <c r="I121" s="39">
        <v>2</v>
      </c>
      <c r="J121" s="39">
        <v>3</v>
      </c>
      <c r="K121" s="39">
        <v>0</v>
      </c>
      <c r="L121" s="39">
        <v>1</v>
      </c>
      <c r="M121" s="39">
        <v>1</v>
      </c>
      <c r="N121" s="39">
        <v>0</v>
      </c>
      <c r="O121" s="39">
        <v>9</v>
      </c>
      <c r="P121" s="39">
        <v>2</v>
      </c>
      <c r="Q121" s="39">
        <v>0</v>
      </c>
      <c r="R121" s="39"/>
      <c r="S121" s="40"/>
      <c r="T121" s="81"/>
      <c r="U121" s="81"/>
      <c r="V121" s="81"/>
      <c r="W121" s="81"/>
      <c r="X121" s="81"/>
      <c r="Y121" s="81"/>
      <c r="Z121" s="81"/>
      <c r="AA121" s="81"/>
      <c r="AB121" s="89" t="s">
        <v>214</v>
      </c>
      <c r="AC121" s="79" t="s">
        <v>3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f>AD121+AE121+AF121+AG121+AH121</f>
        <v>0</v>
      </c>
      <c r="AK121" s="36">
        <v>2028</v>
      </c>
      <c r="AL121" s="33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</row>
    <row r="122" spans="1:54" s="4" customFormat="1" ht="41.25" customHeight="1">
      <c r="A122" s="31">
        <v>5</v>
      </c>
      <c r="B122" s="31">
        <v>7</v>
      </c>
      <c r="C122" s="31">
        <v>5</v>
      </c>
      <c r="D122" s="32">
        <v>0</v>
      </c>
      <c r="E122" s="32">
        <v>7</v>
      </c>
      <c r="F122" s="32">
        <v>0</v>
      </c>
      <c r="G122" s="32">
        <v>9</v>
      </c>
      <c r="H122" s="32">
        <v>1</v>
      </c>
      <c r="I122" s="31">
        <v>2</v>
      </c>
      <c r="J122" s="31">
        <v>3</v>
      </c>
      <c r="K122" s="31">
        <v>0</v>
      </c>
      <c r="L122" s="31">
        <v>2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40"/>
      <c r="S122" s="40"/>
      <c r="T122" s="81"/>
      <c r="U122" s="81"/>
      <c r="V122" s="81"/>
      <c r="W122" s="81"/>
      <c r="X122" s="81"/>
      <c r="Y122" s="81"/>
      <c r="Z122" s="81"/>
      <c r="AA122" s="107"/>
      <c r="AB122" s="89" t="s">
        <v>141</v>
      </c>
      <c r="AC122" s="79" t="s">
        <v>3</v>
      </c>
      <c r="AD122" s="37">
        <v>184</v>
      </c>
      <c r="AE122" s="37">
        <v>264.9</v>
      </c>
      <c r="AF122" s="37">
        <v>264.9</v>
      </c>
      <c r="AG122" s="37">
        <v>264.9</v>
      </c>
      <c r="AH122" s="37">
        <f>AH126+AH127+AH128</f>
        <v>222.2</v>
      </c>
      <c r="AI122" s="37">
        <f>AI126+AI127+AI128</f>
        <v>222.2</v>
      </c>
      <c r="AJ122" s="36">
        <f>SUM(AD122:AI122)</f>
        <v>1423.1</v>
      </c>
      <c r="AK122" s="36">
        <v>2028</v>
      </c>
      <c r="AL122" s="33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</row>
    <row r="123" spans="1:54" s="4" customFormat="1" ht="48" customHeight="1">
      <c r="A123" s="31"/>
      <c r="B123" s="31"/>
      <c r="C123" s="31"/>
      <c r="D123" s="32"/>
      <c r="E123" s="32"/>
      <c r="F123" s="32"/>
      <c r="G123" s="32"/>
      <c r="H123" s="3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81"/>
      <c r="U123" s="81"/>
      <c r="V123" s="81"/>
      <c r="W123" s="81"/>
      <c r="X123" s="81"/>
      <c r="Y123" s="81"/>
      <c r="Z123" s="81"/>
      <c r="AA123" s="107"/>
      <c r="AB123" s="38" t="s">
        <v>116</v>
      </c>
      <c r="AC123" s="79" t="s">
        <v>111</v>
      </c>
      <c r="AD123" s="37">
        <v>654</v>
      </c>
      <c r="AE123" s="37">
        <v>654</v>
      </c>
      <c r="AF123" s="37">
        <v>654</v>
      </c>
      <c r="AG123" s="37">
        <v>654</v>
      </c>
      <c r="AH123" s="37">
        <v>654</v>
      </c>
      <c r="AI123" s="37">
        <v>654</v>
      </c>
      <c r="AJ123" s="36">
        <f>AD123+AE123+AF123+AG123+AH123</f>
        <v>3270</v>
      </c>
      <c r="AK123" s="36">
        <v>2028</v>
      </c>
      <c r="AL123" s="33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</row>
    <row r="124" spans="1:54" s="4" customFormat="1" ht="53.25" customHeight="1">
      <c r="A124" s="31"/>
      <c r="B124" s="31"/>
      <c r="C124" s="31"/>
      <c r="D124" s="32"/>
      <c r="E124" s="32"/>
      <c r="F124" s="32"/>
      <c r="G124" s="32"/>
      <c r="H124" s="3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81"/>
      <c r="U124" s="81"/>
      <c r="V124" s="81"/>
      <c r="W124" s="81"/>
      <c r="X124" s="81"/>
      <c r="Y124" s="81"/>
      <c r="Z124" s="81"/>
      <c r="AA124" s="107"/>
      <c r="AB124" s="38" t="s">
        <v>112</v>
      </c>
      <c r="AC124" s="79" t="s">
        <v>89</v>
      </c>
      <c r="AD124" s="37">
        <v>25</v>
      </c>
      <c r="AE124" s="37">
        <v>25</v>
      </c>
      <c r="AF124" s="37">
        <v>25</v>
      </c>
      <c r="AG124" s="37">
        <v>25</v>
      </c>
      <c r="AH124" s="37">
        <v>25</v>
      </c>
      <c r="AI124" s="37">
        <v>25</v>
      </c>
      <c r="AJ124" s="36">
        <f>AD124+AE124+AF124+AG124+AH124</f>
        <v>125</v>
      </c>
      <c r="AK124" s="36">
        <v>2028</v>
      </c>
      <c r="AL124" s="33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</row>
    <row r="125" spans="1:54" s="4" customFormat="1" ht="37.5" customHeight="1">
      <c r="A125" s="31"/>
      <c r="B125" s="31"/>
      <c r="C125" s="31"/>
      <c r="D125" s="32"/>
      <c r="E125" s="32"/>
      <c r="F125" s="32"/>
      <c r="G125" s="32"/>
      <c r="H125" s="3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81"/>
      <c r="U125" s="81"/>
      <c r="V125" s="81"/>
      <c r="W125" s="81"/>
      <c r="X125" s="81"/>
      <c r="Y125" s="81"/>
      <c r="Z125" s="81"/>
      <c r="AA125" s="107"/>
      <c r="AB125" s="38" t="s">
        <v>115</v>
      </c>
      <c r="AC125" s="79" t="s">
        <v>89</v>
      </c>
      <c r="AD125" s="37">
        <v>60</v>
      </c>
      <c r="AE125" s="37">
        <v>60</v>
      </c>
      <c r="AF125" s="37">
        <v>60</v>
      </c>
      <c r="AG125" s="37">
        <v>60</v>
      </c>
      <c r="AH125" s="37">
        <v>60</v>
      </c>
      <c r="AI125" s="37">
        <v>60</v>
      </c>
      <c r="AJ125" s="36">
        <f>AD125+AE125+AF125+AG125+AH125</f>
        <v>300</v>
      </c>
      <c r="AK125" s="36">
        <v>2028</v>
      </c>
      <c r="AL125" s="33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</row>
    <row r="126" spans="1:54" s="4" customFormat="1" ht="39.75" customHeight="1">
      <c r="A126" s="31">
        <v>5</v>
      </c>
      <c r="B126" s="31">
        <v>7</v>
      </c>
      <c r="C126" s="31">
        <v>5</v>
      </c>
      <c r="D126" s="32">
        <v>0</v>
      </c>
      <c r="E126" s="32">
        <v>7</v>
      </c>
      <c r="F126" s="32">
        <v>0</v>
      </c>
      <c r="G126" s="32">
        <v>9</v>
      </c>
      <c r="H126" s="32">
        <v>1</v>
      </c>
      <c r="I126" s="31">
        <v>2</v>
      </c>
      <c r="J126" s="31">
        <v>3</v>
      </c>
      <c r="K126" s="31">
        <v>0</v>
      </c>
      <c r="L126" s="31">
        <v>2</v>
      </c>
      <c r="M126" s="31">
        <v>1</v>
      </c>
      <c r="N126" s="31">
        <v>1</v>
      </c>
      <c r="O126" s="31">
        <v>0</v>
      </c>
      <c r="P126" s="31">
        <v>8</v>
      </c>
      <c r="Q126" s="31">
        <v>0</v>
      </c>
      <c r="R126" s="40"/>
      <c r="S126" s="40"/>
      <c r="T126" s="81"/>
      <c r="U126" s="81"/>
      <c r="V126" s="81"/>
      <c r="W126" s="81"/>
      <c r="X126" s="81"/>
      <c r="Y126" s="81"/>
      <c r="Z126" s="81"/>
      <c r="AA126" s="107"/>
      <c r="AB126" s="89" t="s">
        <v>200</v>
      </c>
      <c r="AC126" s="79" t="s">
        <v>3</v>
      </c>
      <c r="AD126" s="37">
        <v>68.5</v>
      </c>
      <c r="AE126" s="37">
        <v>91.2</v>
      </c>
      <c r="AF126" s="37">
        <v>91.2</v>
      </c>
      <c r="AG126" s="37">
        <v>91.2</v>
      </c>
      <c r="AH126" s="37">
        <v>68.5</v>
      </c>
      <c r="AI126" s="37">
        <v>68.5</v>
      </c>
      <c r="AJ126" s="36">
        <f>SUM(AD126:AI126)</f>
        <v>479.09999999999997</v>
      </c>
      <c r="AK126" s="36">
        <v>2028</v>
      </c>
      <c r="AL126" s="33"/>
      <c r="AM126" s="34"/>
      <c r="AN126" s="34" t="s">
        <v>163</v>
      </c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</row>
    <row r="127" spans="1:54" s="4" customFormat="1" ht="40.5" customHeight="1">
      <c r="A127" s="31">
        <v>5</v>
      </c>
      <c r="B127" s="31">
        <v>7</v>
      </c>
      <c r="C127" s="31">
        <v>5</v>
      </c>
      <c r="D127" s="32">
        <v>0</v>
      </c>
      <c r="E127" s="32">
        <v>7</v>
      </c>
      <c r="F127" s="32">
        <v>0</v>
      </c>
      <c r="G127" s="32">
        <v>9</v>
      </c>
      <c r="H127" s="32">
        <v>1</v>
      </c>
      <c r="I127" s="31">
        <v>2</v>
      </c>
      <c r="J127" s="31">
        <v>3</v>
      </c>
      <c r="K127" s="31">
        <v>0</v>
      </c>
      <c r="L127" s="31">
        <v>2</v>
      </c>
      <c r="M127" s="31" t="s">
        <v>165</v>
      </c>
      <c r="N127" s="31">
        <v>1</v>
      </c>
      <c r="O127" s="31">
        <v>0</v>
      </c>
      <c r="P127" s="31">
        <v>8</v>
      </c>
      <c r="Q127" s="31">
        <v>0</v>
      </c>
      <c r="R127" s="40"/>
      <c r="S127" s="40"/>
      <c r="T127" s="81"/>
      <c r="U127" s="81"/>
      <c r="V127" s="81"/>
      <c r="W127" s="81"/>
      <c r="X127" s="81"/>
      <c r="Y127" s="81"/>
      <c r="Z127" s="81"/>
      <c r="AA127" s="107"/>
      <c r="AB127" s="89" t="s">
        <v>201</v>
      </c>
      <c r="AC127" s="79" t="s">
        <v>3</v>
      </c>
      <c r="AD127" s="37">
        <v>15.5</v>
      </c>
      <c r="AE127" s="37">
        <v>20.64</v>
      </c>
      <c r="AF127" s="37">
        <v>20.64</v>
      </c>
      <c r="AG127" s="37">
        <v>20.64</v>
      </c>
      <c r="AH127" s="37">
        <v>53.7</v>
      </c>
      <c r="AI127" s="37">
        <v>53.7</v>
      </c>
      <c r="AJ127" s="36">
        <f>SUM(AD127:AI127)</f>
        <v>184.82</v>
      </c>
      <c r="AK127" s="36">
        <v>2028</v>
      </c>
      <c r="AL127" s="33"/>
      <c r="AM127" s="34" t="s">
        <v>163</v>
      </c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</row>
    <row r="128" spans="1:54" s="4" customFormat="1" ht="38.25" customHeight="1">
      <c r="A128" s="31">
        <v>5</v>
      </c>
      <c r="B128" s="31">
        <v>7</v>
      </c>
      <c r="C128" s="31">
        <v>5</v>
      </c>
      <c r="D128" s="32">
        <v>0</v>
      </c>
      <c r="E128" s="32">
        <v>7</v>
      </c>
      <c r="F128" s="32">
        <v>0</v>
      </c>
      <c r="G128" s="32">
        <v>9</v>
      </c>
      <c r="H128" s="32">
        <v>1</v>
      </c>
      <c r="I128" s="31">
        <v>2</v>
      </c>
      <c r="J128" s="31">
        <v>3</v>
      </c>
      <c r="K128" s="31">
        <v>0</v>
      </c>
      <c r="L128" s="31">
        <v>2</v>
      </c>
      <c r="M128" s="31">
        <v>2</v>
      </c>
      <c r="N128" s="31">
        <v>0</v>
      </c>
      <c r="O128" s="31">
        <v>0</v>
      </c>
      <c r="P128" s="31">
        <v>1</v>
      </c>
      <c r="Q128" s="31">
        <v>0</v>
      </c>
      <c r="R128" s="40"/>
      <c r="S128" s="40"/>
      <c r="T128" s="81"/>
      <c r="U128" s="81"/>
      <c r="V128" s="81"/>
      <c r="W128" s="81"/>
      <c r="X128" s="81"/>
      <c r="Y128" s="81"/>
      <c r="Z128" s="81"/>
      <c r="AA128" s="107"/>
      <c r="AB128" s="89" t="s">
        <v>202</v>
      </c>
      <c r="AC128" s="79" t="s">
        <v>3</v>
      </c>
      <c r="AD128" s="37">
        <v>100</v>
      </c>
      <c r="AE128" s="37">
        <v>153.06</v>
      </c>
      <c r="AF128" s="37">
        <v>153.06</v>
      </c>
      <c r="AG128" s="37">
        <v>153.06</v>
      </c>
      <c r="AH128" s="37">
        <v>100</v>
      </c>
      <c r="AI128" s="37">
        <v>100</v>
      </c>
      <c r="AJ128" s="36">
        <f>AD128+AE128+AF128+AG128+AH128+AI128</f>
        <v>759.1800000000001</v>
      </c>
      <c r="AK128" s="36">
        <v>2028</v>
      </c>
      <c r="AL128" s="33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</row>
    <row r="129" spans="1:54" s="4" customFormat="1" ht="52.5" customHeight="1">
      <c r="A129" s="31"/>
      <c r="B129" s="31"/>
      <c r="C129" s="31"/>
      <c r="D129" s="32"/>
      <c r="E129" s="32"/>
      <c r="F129" s="32"/>
      <c r="G129" s="32"/>
      <c r="H129" s="32"/>
      <c r="I129" s="40"/>
      <c r="J129" s="40"/>
      <c r="K129" s="40"/>
      <c r="L129" s="40"/>
      <c r="M129" s="40" t="s">
        <v>163</v>
      </c>
      <c r="N129" s="40"/>
      <c r="O129" s="40"/>
      <c r="P129" s="40"/>
      <c r="Q129" s="40"/>
      <c r="R129" s="40"/>
      <c r="S129" s="40"/>
      <c r="T129" s="81"/>
      <c r="U129" s="81"/>
      <c r="V129" s="81"/>
      <c r="W129" s="81"/>
      <c r="X129" s="81"/>
      <c r="Y129" s="81"/>
      <c r="Z129" s="81"/>
      <c r="AA129" s="107"/>
      <c r="AB129" s="38" t="s">
        <v>142</v>
      </c>
      <c r="AC129" s="79" t="s">
        <v>89</v>
      </c>
      <c r="AD129" s="37">
        <v>48</v>
      </c>
      <c r="AE129" s="37">
        <v>48</v>
      </c>
      <c r="AF129" s="37">
        <v>48</v>
      </c>
      <c r="AG129" s="37">
        <v>48</v>
      </c>
      <c r="AH129" s="37">
        <v>48</v>
      </c>
      <c r="AI129" s="37">
        <v>48</v>
      </c>
      <c r="AJ129" s="36">
        <f>AD129+AE129+AF129+AG129+AH129</f>
        <v>240</v>
      </c>
      <c r="AK129" s="36">
        <v>2028</v>
      </c>
      <c r="AL129" s="33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</row>
    <row r="130" spans="1:54" s="29" customFormat="1" ht="37.5" customHeight="1">
      <c r="A130" s="31"/>
      <c r="B130" s="31"/>
      <c r="C130" s="31"/>
      <c r="D130" s="32"/>
      <c r="E130" s="32"/>
      <c r="F130" s="32"/>
      <c r="G130" s="32"/>
      <c r="H130" s="3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81"/>
      <c r="U130" s="81"/>
      <c r="V130" s="81"/>
      <c r="W130" s="81"/>
      <c r="X130" s="81"/>
      <c r="Y130" s="81"/>
      <c r="Z130" s="81"/>
      <c r="AA130" s="107"/>
      <c r="AB130" s="38" t="s">
        <v>143</v>
      </c>
      <c r="AC130" s="79" t="s">
        <v>89</v>
      </c>
      <c r="AD130" s="37">
        <v>25</v>
      </c>
      <c r="AE130" s="37">
        <v>25</v>
      </c>
      <c r="AF130" s="37">
        <v>25</v>
      </c>
      <c r="AG130" s="37">
        <v>25</v>
      </c>
      <c r="AH130" s="37">
        <v>25</v>
      </c>
      <c r="AI130" s="37">
        <v>25</v>
      </c>
      <c r="AJ130" s="36">
        <f>AD130+AE130+AF130+AG130+AH130</f>
        <v>125</v>
      </c>
      <c r="AK130" s="36">
        <v>2028</v>
      </c>
      <c r="AL130" s="33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</row>
    <row r="131" spans="1:54" s="28" customFormat="1" ht="34.5" customHeight="1">
      <c r="A131" s="39"/>
      <c r="B131" s="39"/>
      <c r="C131" s="39"/>
      <c r="D131" s="32"/>
      <c r="E131" s="32"/>
      <c r="F131" s="32"/>
      <c r="G131" s="32"/>
      <c r="H131" s="3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81"/>
      <c r="U131" s="81"/>
      <c r="V131" s="81"/>
      <c r="W131" s="81"/>
      <c r="X131" s="81"/>
      <c r="Y131" s="81"/>
      <c r="Z131" s="81"/>
      <c r="AA131" s="107"/>
      <c r="AB131" s="38" t="s">
        <v>144</v>
      </c>
      <c r="AC131" s="79" t="s">
        <v>89</v>
      </c>
      <c r="AD131" s="37">
        <v>60</v>
      </c>
      <c r="AE131" s="37">
        <v>60</v>
      </c>
      <c r="AF131" s="37">
        <v>60</v>
      </c>
      <c r="AG131" s="37">
        <v>60</v>
      </c>
      <c r="AH131" s="37">
        <v>60</v>
      </c>
      <c r="AI131" s="37">
        <v>60</v>
      </c>
      <c r="AJ131" s="36">
        <f>AD131+AE131+AF131+AG131+AH131</f>
        <v>300</v>
      </c>
      <c r="AK131" s="36">
        <v>2028</v>
      </c>
      <c r="AL131" s="33" t="s">
        <v>163</v>
      </c>
      <c r="AM131" s="34" t="s">
        <v>163</v>
      </c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</row>
    <row r="132" spans="1:54" s="4" customFormat="1" ht="41.25" customHeight="1">
      <c r="A132" s="31"/>
      <c r="B132" s="31"/>
      <c r="C132" s="31"/>
      <c r="D132" s="32"/>
      <c r="E132" s="32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  <c r="Q132" s="31"/>
      <c r="R132" s="40"/>
      <c r="S132" s="40"/>
      <c r="T132" s="81"/>
      <c r="U132" s="81"/>
      <c r="V132" s="81"/>
      <c r="W132" s="81"/>
      <c r="X132" s="81"/>
      <c r="Y132" s="81"/>
      <c r="Z132" s="81"/>
      <c r="AA132" s="107"/>
      <c r="AB132" s="89" t="s">
        <v>159</v>
      </c>
      <c r="AC132" s="79" t="s">
        <v>160</v>
      </c>
      <c r="AD132" s="37" t="s">
        <v>131</v>
      </c>
      <c r="AE132" s="37" t="s">
        <v>131</v>
      </c>
      <c r="AF132" s="37" t="s">
        <v>131</v>
      </c>
      <c r="AG132" s="37" t="s">
        <v>131</v>
      </c>
      <c r="AH132" s="37" t="s">
        <v>131</v>
      </c>
      <c r="AI132" s="37" t="s">
        <v>131</v>
      </c>
      <c r="AJ132" s="36" t="s">
        <v>131</v>
      </c>
      <c r="AK132" s="36">
        <v>2028</v>
      </c>
      <c r="AL132" s="33"/>
      <c r="AM132" s="34" t="s">
        <v>163</v>
      </c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</row>
    <row r="133" spans="1:54" s="4" customFormat="1" ht="54" customHeight="1">
      <c r="A133" s="39">
        <v>5</v>
      </c>
      <c r="B133" s="39">
        <v>7</v>
      </c>
      <c r="C133" s="39">
        <v>5</v>
      </c>
      <c r="D133" s="39">
        <v>0</v>
      </c>
      <c r="E133" s="39">
        <v>0</v>
      </c>
      <c r="F133" s="39">
        <v>0</v>
      </c>
      <c r="G133" s="39">
        <v>0</v>
      </c>
      <c r="H133" s="39">
        <v>1</v>
      </c>
      <c r="I133" s="39">
        <v>2</v>
      </c>
      <c r="J133" s="39">
        <v>4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40"/>
      <c r="S133" s="40"/>
      <c r="T133" s="81"/>
      <c r="U133" s="81"/>
      <c r="V133" s="81"/>
      <c r="W133" s="81"/>
      <c r="X133" s="81"/>
      <c r="Y133" s="81"/>
      <c r="Z133" s="81"/>
      <c r="AA133" s="107"/>
      <c r="AB133" s="108" t="s">
        <v>98</v>
      </c>
      <c r="AC133" s="79" t="s">
        <v>3</v>
      </c>
      <c r="AD133" s="37">
        <v>4260.63</v>
      </c>
      <c r="AE133" s="37">
        <v>3448</v>
      </c>
      <c r="AF133" s="37">
        <v>3448</v>
      </c>
      <c r="AG133" s="37">
        <v>3448</v>
      </c>
      <c r="AH133" s="37">
        <f>AH134+AH138</f>
        <v>4239</v>
      </c>
      <c r="AI133" s="37">
        <f>AI134+AI138</f>
        <v>4239</v>
      </c>
      <c r="AJ133" s="36">
        <f>AD133+AE133+AF133+AG133+AH133+AI133</f>
        <v>23082.63</v>
      </c>
      <c r="AK133" s="36">
        <v>2028</v>
      </c>
      <c r="AL133" s="33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</row>
    <row r="134" spans="1:54" s="4" customFormat="1" ht="62.25" customHeight="1">
      <c r="A134" s="31">
        <v>5</v>
      </c>
      <c r="B134" s="31">
        <v>7</v>
      </c>
      <c r="C134" s="31">
        <v>5</v>
      </c>
      <c r="D134" s="32">
        <v>0</v>
      </c>
      <c r="E134" s="32">
        <v>7</v>
      </c>
      <c r="F134" s="32">
        <v>0</v>
      </c>
      <c r="G134" s="32">
        <v>5</v>
      </c>
      <c r="H134" s="32">
        <v>1</v>
      </c>
      <c r="I134" s="31">
        <v>2</v>
      </c>
      <c r="J134" s="31">
        <v>4</v>
      </c>
      <c r="K134" s="31">
        <v>0</v>
      </c>
      <c r="L134" s="31">
        <v>1</v>
      </c>
      <c r="M134" s="31">
        <v>2</v>
      </c>
      <c r="N134" s="31">
        <v>0</v>
      </c>
      <c r="O134" s="31">
        <v>0</v>
      </c>
      <c r="P134" s="31">
        <v>0</v>
      </c>
      <c r="Q134" s="31">
        <v>0</v>
      </c>
      <c r="R134" s="40"/>
      <c r="S134" s="40"/>
      <c r="T134" s="81"/>
      <c r="U134" s="81"/>
      <c r="V134" s="81"/>
      <c r="W134" s="81"/>
      <c r="X134" s="81"/>
      <c r="Y134" s="81"/>
      <c r="Z134" s="81"/>
      <c r="AA134" s="107"/>
      <c r="AB134" s="89" t="s">
        <v>146</v>
      </c>
      <c r="AC134" s="79" t="s">
        <v>3</v>
      </c>
      <c r="AD134" s="37">
        <v>106.63</v>
      </c>
      <c r="AE134" s="37">
        <v>70</v>
      </c>
      <c r="AF134" s="37">
        <v>70</v>
      </c>
      <c r="AG134" s="37">
        <v>70</v>
      </c>
      <c r="AH134" s="37">
        <v>115</v>
      </c>
      <c r="AI134" s="37">
        <f>AI136</f>
        <v>115</v>
      </c>
      <c r="AJ134" s="36">
        <f>AD134+AE134+AF134+AG134+AH134+AI134</f>
        <v>546.63</v>
      </c>
      <c r="AK134" s="36">
        <v>2028</v>
      </c>
      <c r="AL134" s="33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</row>
    <row r="135" spans="1:54" s="4" customFormat="1" ht="62.25" customHeight="1">
      <c r="A135" s="31"/>
      <c r="B135" s="31"/>
      <c r="C135" s="31"/>
      <c r="D135" s="32"/>
      <c r="E135" s="32"/>
      <c r="F135" s="32"/>
      <c r="G135" s="32"/>
      <c r="H135" s="3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81"/>
      <c r="U135" s="81"/>
      <c r="V135" s="81"/>
      <c r="W135" s="81"/>
      <c r="X135" s="81"/>
      <c r="Y135" s="81"/>
      <c r="Z135" s="81"/>
      <c r="AA135" s="107"/>
      <c r="AB135" s="38" t="s">
        <v>151</v>
      </c>
      <c r="AC135" s="79" t="s">
        <v>111</v>
      </c>
      <c r="AD135" s="37">
        <v>30</v>
      </c>
      <c r="AE135" s="37">
        <v>30</v>
      </c>
      <c r="AF135" s="37">
        <v>30</v>
      </c>
      <c r="AG135" s="37">
        <v>30</v>
      </c>
      <c r="AH135" s="37">
        <v>30</v>
      </c>
      <c r="AI135" s="37">
        <v>30</v>
      </c>
      <c r="AJ135" s="36">
        <f>AD135+AE135+AF135+AG135+AH135</f>
        <v>150</v>
      </c>
      <c r="AK135" s="36">
        <v>2028</v>
      </c>
      <c r="AL135" s="33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</row>
    <row r="136" spans="1:54" s="28" customFormat="1" ht="64.5" customHeight="1">
      <c r="A136" s="31">
        <v>5</v>
      </c>
      <c r="B136" s="31">
        <v>7</v>
      </c>
      <c r="C136" s="31">
        <v>5</v>
      </c>
      <c r="D136" s="32">
        <v>0</v>
      </c>
      <c r="E136" s="32">
        <v>7</v>
      </c>
      <c r="F136" s="32">
        <v>0</v>
      </c>
      <c r="G136" s="32">
        <v>5</v>
      </c>
      <c r="H136" s="32">
        <v>1</v>
      </c>
      <c r="I136" s="31">
        <v>2</v>
      </c>
      <c r="J136" s="31">
        <v>4</v>
      </c>
      <c r="K136" s="31">
        <v>0</v>
      </c>
      <c r="L136" s="31">
        <v>1</v>
      </c>
      <c r="M136" s="31">
        <v>2</v>
      </c>
      <c r="N136" s="31">
        <v>0</v>
      </c>
      <c r="O136" s="31">
        <v>0</v>
      </c>
      <c r="P136" s="31">
        <v>1</v>
      </c>
      <c r="Q136" s="31">
        <v>0</v>
      </c>
      <c r="R136" s="40">
        <v>1</v>
      </c>
      <c r="S136" s="40"/>
      <c r="T136" s="81"/>
      <c r="U136" s="81"/>
      <c r="V136" s="81"/>
      <c r="W136" s="81"/>
      <c r="X136" s="81"/>
      <c r="Y136" s="81"/>
      <c r="Z136" s="81"/>
      <c r="AA136" s="107"/>
      <c r="AB136" s="89" t="s">
        <v>99</v>
      </c>
      <c r="AC136" s="79" t="s">
        <v>102</v>
      </c>
      <c r="AD136" s="37">
        <v>106.63</v>
      </c>
      <c r="AE136" s="37">
        <v>70</v>
      </c>
      <c r="AF136" s="37">
        <v>70</v>
      </c>
      <c r="AG136" s="37">
        <v>70</v>
      </c>
      <c r="AH136" s="37">
        <v>115</v>
      </c>
      <c r="AI136" s="37">
        <v>115</v>
      </c>
      <c r="AJ136" s="36">
        <f>AD136+AE136+AF136+AG136+AH136+AI136</f>
        <v>546.63</v>
      </c>
      <c r="AK136" s="36">
        <v>2028</v>
      </c>
      <c r="AL136" s="33"/>
      <c r="AM136" s="34" t="s">
        <v>163</v>
      </c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</row>
    <row r="137" spans="1:54" s="4" customFormat="1" ht="49.5" customHeight="1">
      <c r="A137" s="31"/>
      <c r="B137" s="31"/>
      <c r="C137" s="31"/>
      <c r="D137" s="32"/>
      <c r="E137" s="32"/>
      <c r="F137" s="32"/>
      <c r="G137" s="32"/>
      <c r="H137" s="3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81"/>
      <c r="U137" s="81"/>
      <c r="V137" s="81"/>
      <c r="W137" s="81"/>
      <c r="X137" s="81"/>
      <c r="Y137" s="81"/>
      <c r="Z137" s="81"/>
      <c r="AA137" s="107"/>
      <c r="AB137" s="38" t="s">
        <v>122</v>
      </c>
      <c r="AC137" s="79" t="s">
        <v>89</v>
      </c>
      <c r="AD137" s="37">
        <v>18</v>
      </c>
      <c r="AE137" s="37">
        <v>18</v>
      </c>
      <c r="AF137" s="37">
        <v>18</v>
      </c>
      <c r="AG137" s="37">
        <v>18</v>
      </c>
      <c r="AH137" s="37">
        <v>18</v>
      </c>
      <c r="AI137" s="37">
        <v>18</v>
      </c>
      <c r="AJ137" s="36">
        <v>18</v>
      </c>
      <c r="AK137" s="36">
        <v>2028</v>
      </c>
      <c r="AL137" s="33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</row>
    <row r="138" spans="1:54" s="4" customFormat="1" ht="49.5" customHeight="1">
      <c r="A138" s="31">
        <v>5</v>
      </c>
      <c r="B138" s="31">
        <v>7</v>
      </c>
      <c r="C138" s="31">
        <v>5</v>
      </c>
      <c r="D138" s="32">
        <v>0</v>
      </c>
      <c r="E138" s="32">
        <v>7</v>
      </c>
      <c r="F138" s="32">
        <v>0</v>
      </c>
      <c r="G138" s="32">
        <v>9</v>
      </c>
      <c r="H138" s="32">
        <v>1</v>
      </c>
      <c r="I138" s="31">
        <v>2</v>
      </c>
      <c r="J138" s="31">
        <v>4</v>
      </c>
      <c r="K138" s="31">
        <v>0</v>
      </c>
      <c r="L138" s="31">
        <v>2</v>
      </c>
      <c r="M138" s="31">
        <v>2</v>
      </c>
      <c r="N138" s="31">
        <v>0</v>
      </c>
      <c r="O138" s="31">
        <v>0</v>
      </c>
      <c r="P138" s="31">
        <v>0</v>
      </c>
      <c r="Q138" s="31">
        <v>0</v>
      </c>
      <c r="R138" s="40"/>
      <c r="S138" s="40"/>
      <c r="T138" s="81"/>
      <c r="U138" s="81"/>
      <c r="V138" s="81"/>
      <c r="W138" s="81"/>
      <c r="X138" s="81"/>
      <c r="Y138" s="81"/>
      <c r="Z138" s="81"/>
      <c r="AA138" s="107"/>
      <c r="AB138" s="111" t="s">
        <v>152</v>
      </c>
      <c r="AC138" s="79" t="s">
        <v>102</v>
      </c>
      <c r="AD138" s="37">
        <v>4154</v>
      </c>
      <c r="AE138" s="37">
        <v>3378</v>
      </c>
      <c r="AF138" s="37">
        <v>3378</v>
      </c>
      <c r="AG138" s="37">
        <v>3378</v>
      </c>
      <c r="AH138" s="37">
        <f>AH140+AH142</f>
        <v>4124</v>
      </c>
      <c r="AI138" s="37">
        <f>AI140+AI142</f>
        <v>4124</v>
      </c>
      <c r="AJ138" s="36">
        <f>SUM(AD138:AI138)</f>
        <v>22536</v>
      </c>
      <c r="AK138" s="36">
        <v>2028</v>
      </c>
      <c r="AL138" s="33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</row>
    <row r="139" spans="1:54" s="4" customFormat="1" ht="105.75" customHeight="1">
      <c r="A139" s="31"/>
      <c r="B139" s="31"/>
      <c r="C139" s="31"/>
      <c r="D139" s="32"/>
      <c r="E139" s="32"/>
      <c r="F139" s="32"/>
      <c r="G139" s="32"/>
      <c r="H139" s="3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81"/>
      <c r="U139" s="81"/>
      <c r="V139" s="81"/>
      <c r="W139" s="81"/>
      <c r="X139" s="81"/>
      <c r="Y139" s="81"/>
      <c r="Z139" s="81"/>
      <c r="AA139" s="107"/>
      <c r="AB139" s="38" t="s">
        <v>145</v>
      </c>
      <c r="AC139" s="79" t="s">
        <v>111</v>
      </c>
      <c r="AD139" s="37">
        <v>3</v>
      </c>
      <c r="AE139" s="37">
        <v>3</v>
      </c>
      <c r="AF139" s="37">
        <v>3</v>
      </c>
      <c r="AG139" s="37">
        <v>3</v>
      </c>
      <c r="AH139" s="37">
        <v>3</v>
      </c>
      <c r="AI139" s="37">
        <v>3</v>
      </c>
      <c r="AJ139" s="36">
        <v>18</v>
      </c>
      <c r="AK139" s="36">
        <v>2028</v>
      </c>
      <c r="AL139" s="33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</row>
    <row r="140" spans="1:54" s="4" customFormat="1" ht="67.5" customHeight="1">
      <c r="A140" s="39">
        <v>5</v>
      </c>
      <c r="B140" s="39">
        <v>7</v>
      </c>
      <c r="C140" s="39">
        <v>5</v>
      </c>
      <c r="D140" s="32">
        <v>0</v>
      </c>
      <c r="E140" s="32">
        <v>7</v>
      </c>
      <c r="F140" s="32">
        <v>0</v>
      </c>
      <c r="G140" s="32">
        <v>9</v>
      </c>
      <c r="H140" s="32">
        <v>1</v>
      </c>
      <c r="I140" s="31">
        <v>2</v>
      </c>
      <c r="J140" s="31">
        <v>4</v>
      </c>
      <c r="K140" s="31">
        <v>0</v>
      </c>
      <c r="L140" s="31">
        <v>2</v>
      </c>
      <c r="M140" s="31">
        <v>2</v>
      </c>
      <c r="N140" s="31">
        <v>0</v>
      </c>
      <c r="O140" s="31">
        <v>2</v>
      </c>
      <c r="P140" s="31">
        <v>1</v>
      </c>
      <c r="Q140" s="31">
        <v>0</v>
      </c>
      <c r="R140" s="40"/>
      <c r="S140" s="40"/>
      <c r="T140" s="81"/>
      <c r="U140" s="81"/>
      <c r="V140" s="81"/>
      <c r="W140" s="81"/>
      <c r="X140" s="81"/>
      <c r="Y140" s="81"/>
      <c r="Z140" s="81"/>
      <c r="AA140" s="107"/>
      <c r="AB140" s="89" t="s">
        <v>100</v>
      </c>
      <c r="AC140" s="79" t="s">
        <v>3</v>
      </c>
      <c r="AD140" s="37">
        <v>20</v>
      </c>
      <c r="AE140" s="37">
        <v>30</v>
      </c>
      <c r="AF140" s="37">
        <v>30</v>
      </c>
      <c r="AG140" s="37">
        <v>30</v>
      </c>
      <c r="AH140" s="37">
        <v>20</v>
      </c>
      <c r="AI140" s="37">
        <v>20</v>
      </c>
      <c r="AJ140" s="36">
        <f>AD140+AE140+AF140+AG140+AH140+AI140</f>
        <v>150</v>
      </c>
      <c r="AK140" s="36">
        <v>2028</v>
      </c>
      <c r="AL140" s="33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</row>
    <row r="141" spans="1:54" s="4" customFormat="1" ht="46.5" customHeight="1">
      <c r="A141" s="39"/>
      <c r="B141" s="39"/>
      <c r="C141" s="39"/>
      <c r="D141" s="32"/>
      <c r="E141" s="32"/>
      <c r="F141" s="32"/>
      <c r="G141" s="32"/>
      <c r="H141" s="3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81"/>
      <c r="U141" s="81"/>
      <c r="V141" s="81"/>
      <c r="W141" s="81"/>
      <c r="X141" s="81"/>
      <c r="Y141" s="81"/>
      <c r="Z141" s="81"/>
      <c r="AA141" s="107"/>
      <c r="AB141" s="38" t="s">
        <v>123</v>
      </c>
      <c r="AC141" s="79" t="s">
        <v>89</v>
      </c>
      <c r="AD141" s="37">
        <v>1</v>
      </c>
      <c r="AE141" s="37">
        <v>1</v>
      </c>
      <c r="AF141" s="37">
        <v>1</v>
      </c>
      <c r="AG141" s="37">
        <v>1</v>
      </c>
      <c r="AH141" s="37">
        <v>1</v>
      </c>
      <c r="AI141" s="37">
        <v>1</v>
      </c>
      <c r="AJ141" s="36">
        <v>1</v>
      </c>
      <c r="AK141" s="36">
        <v>2028</v>
      </c>
      <c r="AL141" s="33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</row>
    <row r="142" spans="1:54" s="29" customFormat="1" ht="63" customHeight="1">
      <c r="A142" s="39">
        <v>5</v>
      </c>
      <c r="B142" s="39">
        <v>7</v>
      </c>
      <c r="C142" s="39">
        <v>5</v>
      </c>
      <c r="D142" s="32">
        <v>1</v>
      </c>
      <c r="E142" s="32">
        <v>0</v>
      </c>
      <c r="F142" s="32">
        <v>0</v>
      </c>
      <c r="G142" s="32">
        <v>3</v>
      </c>
      <c r="H142" s="32">
        <v>1</v>
      </c>
      <c r="I142" s="31">
        <v>2</v>
      </c>
      <c r="J142" s="31">
        <v>4</v>
      </c>
      <c r="K142" s="31">
        <v>0</v>
      </c>
      <c r="L142" s="31">
        <v>2</v>
      </c>
      <c r="M142" s="31">
        <v>1</v>
      </c>
      <c r="N142" s="31">
        <v>0</v>
      </c>
      <c r="O142" s="31">
        <v>5</v>
      </c>
      <c r="P142" s="31">
        <v>6</v>
      </c>
      <c r="Q142" s="31">
        <v>0</v>
      </c>
      <c r="R142" s="40"/>
      <c r="S142" s="40"/>
      <c r="T142" s="81"/>
      <c r="U142" s="81"/>
      <c r="V142" s="81"/>
      <c r="W142" s="81"/>
      <c r="X142" s="81"/>
      <c r="Y142" s="81"/>
      <c r="Z142" s="81"/>
      <c r="AA142" s="107"/>
      <c r="AB142" s="112" t="s">
        <v>236</v>
      </c>
      <c r="AC142" s="79" t="s">
        <v>3</v>
      </c>
      <c r="AD142" s="37">
        <v>4104</v>
      </c>
      <c r="AE142" s="37">
        <v>3348</v>
      </c>
      <c r="AF142" s="37">
        <v>3348</v>
      </c>
      <c r="AG142" s="37">
        <v>3348</v>
      </c>
      <c r="AH142" s="37">
        <v>4104</v>
      </c>
      <c r="AI142" s="37">
        <v>4104</v>
      </c>
      <c r="AJ142" s="36">
        <f>SUM(AD142:AI142)</f>
        <v>22356</v>
      </c>
      <c r="AK142" s="36">
        <v>2028</v>
      </c>
      <c r="AL142" s="33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</row>
    <row r="143" spans="1:54" s="28" customFormat="1" ht="63">
      <c r="A143" s="31">
        <v>5</v>
      </c>
      <c r="B143" s="31">
        <v>7</v>
      </c>
      <c r="C143" s="31">
        <v>5</v>
      </c>
      <c r="D143" s="39">
        <v>0</v>
      </c>
      <c r="E143" s="39">
        <v>7</v>
      </c>
      <c r="F143" s="39">
        <v>0</v>
      </c>
      <c r="G143" s="39">
        <v>9</v>
      </c>
      <c r="H143" s="39">
        <v>1</v>
      </c>
      <c r="I143" s="39">
        <v>2</v>
      </c>
      <c r="J143" s="39">
        <v>4</v>
      </c>
      <c r="K143" s="39">
        <v>0</v>
      </c>
      <c r="L143" s="39">
        <v>2</v>
      </c>
      <c r="M143" s="39">
        <v>1</v>
      </c>
      <c r="N143" s="39">
        <v>0</v>
      </c>
      <c r="O143" s="39">
        <v>9</v>
      </c>
      <c r="P143" s="39">
        <v>2</v>
      </c>
      <c r="Q143" s="39">
        <v>0</v>
      </c>
      <c r="R143" s="39"/>
      <c r="S143" s="40"/>
      <c r="T143" s="81"/>
      <c r="U143" s="81"/>
      <c r="V143" s="81"/>
      <c r="W143" s="81"/>
      <c r="X143" s="81"/>
      <c r="Y143" s="81"/>
      <c r="Z143" s="81"/>
      <c r="AA143" s="81"/>
      <c r="AB143" s="113" t="s">
        <v>205</v>
      </c>
      <c r="AC143" s="114" t="s">
        <v>3</v>
      </c>
      <c r="AD143" s="115">
        <v>30</v>
      </c>
      <c r="AE143" s="115">
        <v>0</v>
      </c>
      <c r="AF143" s="115">
        <v>0</v>
      </c>
      <c r="AG143" s="115">
        <v>0</v>
      </c>
      <c r="AH143" s="115">
        <v>0</v>
      </c>
      <c r="AI143" s="115">
        <v>0</v>
      </c>
      <c r="AJ143" s="115">
        <f>AD143+AE143+AF143+AG143+AH143+AI143</f>
        <v>30</v>
      </c>
      <c r="AK143" s="36">
        <v>2028</v>
      </c>
      <c r="AL143" s="33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</row>
    <row r="144" spans="1:54" s="4" customFormat="1" ht="30.75" customHeight="1">
      <c r="A144" s="31"/>
      <c r="B144" s="31"/>
      <c r="C144" s="31"/>
      <c r="D144" s="39">
        <v>0</v>
      </c>
      <c r="E144" s="39">
        <v>0</v>
      </c>
      <c r="F144" s="39">
        <v>0</v>
      </c>
      <c r="G144" s="39">
        <v>0</v>
      </c>
      <c r="H144" s="39">
        <v>1</v>
      </c>
      <c r="I144" s="39">
        <v>2</v>
      </c>
      <c r="J144" s="39">
        <v>5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1"/>
      <c r="S144" s="40"/>
      <c r="T144" s="81"/>
      <c r="U144" s="81"/>
      <c r="V144" s="81"/>
      <c r="W144" s="81"/>
      <c r="X144" s="81"/>
      <c r="Y144" s="81"/>
      <c r="Z144" s="81"/>
      <c r="AA144" s="107"/>
      <c r="AB144" s="116" t="s">
        <v>101</v>
      </c>
      <c r="AC144" s="79" t="s">
        <v>102</v>
      </c>
      <c r="AD144" s="37">
        <f aca="true" t="shared" si="5" ref="AD144:AI144">AD145+AD154</f>
        <v>1541.3</v>
      </c>
      <c r="AE144" s="37">
        <v>1548.9</v>
      </c>
      <c r="AF144" s="37">
        <v>1548.9</v>
      </c>
      <c r="AG144" s="37">
        <v>1548.9</v>
      </c>
      <c r="AH144" s="37">
        <f t="shared" si="5"/>
        <v>1541.3</v>
      </c>
      <c r="AI144" s="37">
        <f t="shared" si="5"/>
        <v>1541.3</v>
      </c>
      <c r="AJ144" s="36">
        <f>AD144+AE144+AF144+AG144+AH144+AI144</f>
        <v>9270.6</v>
      </c>
      <c r="AK144" s="36">
        <v>2028</v>
      </c>
      <c r="AL144" s="33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</row>
    <row r="145" spans="1:54" s="4" customFormat="1" ht="52.5" customHeight="1">
      <c r="A145" s="31">
        <v>5</v>
      </c>
      <c r="B145" s="31">
        <v>7</v>
      </c>
      <c r="C145" s="31">
        <v>5</v>
      </c>
      <c r="D145" s="32">
        <v>0</v>
      </c>
      <c r="E145" s="32">
        <v>0</v>
      </c>
      <c r="F145" s="32">
        <v>0</v>
      </c>
      <c r="G145" s="32">
        <v>0</v>
      </c>
      <c r="H145" s="32">
        <v>1</v>
      </c>
      <c r="I145" s="31">
        <v>2</v>
      </c>
      <c r="J145" s="31">
        <v>5</v>
      </c>
      <c r="K145" s="31">
        <v>0</v>
      </c>
      <c r="L145" s="31">
        <v>1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40"/>
      <c r="S145" s="40"/>
      <c r="T145" s="81"/>
      <c r="U145" s="81"/>
      <c r="V145" s="81"/>
      <c r="W145" s="81"/>
      <c r="X145" s="81"/>
      <c r="Y145" s="81"/>
      <c r="Z145" s="81"/>
      <c r="AA145" s="107"/>
      <c r="AB145" s="89" t="s">
        <v>147</v>
      </c>
      <c r="AC145" s="79" t="s">
        <v>3</v>
      </c>
      <c r="AD145" s="37">
        <f aca="true" t="shared" si="6" ref="AD145:AI145">AD148+AD150+AD152+AD151</f>
        <v>1311.3</v>
      </c>
      <c r="AE145" s="37">
        <v>1298.9</v>
      </c>
      <c r="AF145" s="37">
        <f t="shared" si="6"/>
        <v>1298.9</v>
      </c>
      <c r="AG145" s="37">
        <f t="shared" si="6"/>
        <v>1298.9</v>
      </c>
      <c r="AH145" s="37">
        <f t="shared" si="6"/>
        <v>1311.3</v>
      </c>
      <c r="AI145" s="37">
        <f t="shared" si="6"/>
        <v>1311.3</v>
      </c>
      <c r="AJ145" s="36">
        <f>AD145+AE145+AF145+AG145+AH145+AI145</f>
        <v>7830.6</v>
      </c>
      <c r="AK145" s="36">
        <v>2028</v>
      </c>
      <c r="AL145" s="33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</row>
    <row r="146" spans="1:54" s="4" customFormat="1" ht="47.25" customHeight="1">
      <c r="A146" s="31"/>
      <c r="B146" s="31"/>
      <c r="C146" s="31"/>
      <c r="D146" s="32"/>
      <c r="E146" s="32"/>
      <c r="F146" s="32"/>
      <c r="G146" s="32"/>
      <c r="H146" s="3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81"/>
      <c r="U146" s="81"/>
      <c r="V146" s="81"/>
      <c r="W146" s="81"/>
      <c r="X146" s="81"/>
      <c r="Y146" s="81"/>
      <c r="Z146" s="81"/>
      <c r="AA146" s="107"/>
      <c r="AB146" s="38" t="s">
        <v>124</v>
      </c>
      <c r="AC146" s="79" t="s">
        <v>89</v>
      </c>
      <c r="AD146" s="37">
        <v>100</v>
      </c>
      <c r="AE146" s="37">
        <v>100</v>
      </c>
      <c r="AF146" s="37">
        <v>100</v>
      </c>
      <c r="AG146" s="37">
        <v>100</v>
      </c>
      <c r="AH146" s="37">
        <v>100</v>
      </c>
      <c r="AI146" s="37">
        <v>100</v>
      </c>
      <c r="AJ146" s="36">
        <f>AD146+AE146+AF146+AG146+AH146</f>
        <v>500</v>
      </c>
      <c r="AK146" s="36">
        <v>2028</v>
      </c>
      <c r="AL146" s="33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</row>
    <row r="147" spans="1:54" s="4" customFormat="1" ht="44.25" customHeight="1">
      <c r="A147" s="31"/>
      <c r="B147" s="31"/>
      <c r="C147" s="31"/>
      <c r="D147" s="32"/>
      <c r="E147" s="32"/>
      <c r="F147" s="32"/>
      <c r="G147" s="32"/>
      <c r="H147" s="3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81"/>
      <c r="U147" s="81"/>
      <c r="V147" s="81"/>
      <c r="W147" s="81"/>
      <c r="X147" s="81"/>
      <c r="Y147" s="81"/>
      <c r="Z147" s="81"/>
      <c r="AA147" s="107"/>
      <c r="AB147" s="38" t="s">
        <v>154</v>
      </c>
      <c r="AC147" s="79" t="s">
        <v>89</v>
      </c>
      <c r="AD147" s="37">
        <v>10</v>
      </c>
      <c r="AE147" s="37">
        <v>10</v>
      </c>
      <c r="AF147" s="37">
        <v>10</v>
      </c>
      <c r="AG147" s="37">
        <v>10</v>
      </c>
      <c r="AH147" s="37">
        <v>10</v>
      </c>
      <c r="AI147" s="37">
        <v>10</v>
      </c>
      <c r="AJ147" s="36">
        <v>10</v>
      </c>
      <c r="AK147" s="36">
        <v>2028</v>
      </c>
      <c r="AL147" s="33"/>
      <c r="AM147" s="34" t="s">
        <v>163</v>
      </c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</row>
    <row r="148" spans="1:54" s="4" customFormat="1" ht="37.5" customHeight="1">
      <c r="A148" s="31">
        <v>5</v>
      </c>
      <c r="B148" s="31">
        <v>7</v>
      </c>
      <c r="C148" s="31">
        <v>5</v>
      </c>
      <c r="D148" s="32">
        <v>0</v>
      </c>
      <c r="E148" s="32">
        <v>7</v>
      </c>
      <c r="F148" s="32">
        <v>0</v>
      </c>
      <c r="G148" s="32">
        <v>7</v>
      </c>
      <c r="H148" s="32">
        <v>1</v>
      </c>
      <c r="I148" s="31">
        <v>2</v>
      </c>
      <c r="J148" s="31">
        <v>5</v>
      </c>
      <c r="K148" s="31">
        <v>0</v>
      </c>
      <c r="L148" s="31">
        <v>1</v>
      </c>
      <c r="M148" s="31" t="s">
        <v>165</v>
      </c>
      <c r="N148" s="31">
        <v>0</v>
      </c>
      <c r="O148" s="31">
        <v>2</v>
      </c>
      <c r="P148" s="31">
        <v>4</v>
      </c>
      <c r="Q148" s="31">
        <v>0</v>
      </c>
      <c r="R148" s="40"/>
      <c r="S148" s="40"/>
      <c r="T148" s="81"/>
      <c r="U148" s="81"/>
      <c r="V148" s="81"/>
      <c r="W148" s="81"/>
      <c r="X148" s="81"/>
      <c r="Y148" s="81"/>
      <c r="Z148" s="81"/>
      <c r="AA148" s="107"/>
      <c r="AB148" s="89" t="s">
        <v>184</v>
      </c>
      <c r="AC148" s="79" t="s">
        <v>102</v>
      </c>
      <c r="AD148" s="37">
        <v>410</v>
      </c>
      <c r="AE148" s="37">
        <v>450</v>
      </c>
      <c r="AF148" s="37">
        <v>450</v>
      </c>
      <c r="AG148" s="37">
        <v>450</v>
      </c>
      <c r="AH148" s="37">
        <v>410</v>
      </c>
      <c r="AI148" s="37">
        <v>410</v>
      </c>
      <c r="AJ148" s="36">
        <f>SUM(AD148:AI148)</f>
        <v>2580</v>
      </c>
      <c r="AK148" s="36">
        <v>2028</v>
      </c>
      <c r="AL148" s="33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</row>
    <row r="149" spans="1:54" s="4" customFormat="1" ht="37.5" customHeight="1">
      <c r="A149" s="31"/>
      <c r="B149" s="31"/>
      <c r="C149" s="31"/>
      <c r="D149" s="32"/>
      <c r="E149" s="32"/>
      <c r="F149" s="32"/>
      <c r="G149" s="32"/>
      <c r="H149" s="3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81"/>
      <c r="U149" s="81"/>
      <c r="V149" s="81"/>
      <c r="W149" s="81"/>
      <c r="X149" s="81"/>
      <c r="Y149" s="81"/>
      <c r="Z149" s="81"/>
      <c r="AA149" s="107"/>
      <c r="AB149" s="38" t="s">
        <v>125</v>
      </c>
      <c r="AC149" s="79" t="s">
        <v>89</v>
      </c>
      <c r="AD149" s="37">
        <v>72</v>
      </c>
      <c r="AE149" s="37">
        <v>72</v>
      </c>
      <c r="AF149" s="37">
        <v>72</v>
      </c>
      <c r="AG149" s="37">
        <v>72</v>
      </c>
      <c r="AH149" s="37">
        <v>72</v>
      </c>
      <c r="AI149" s="37">
        <v>72</v>
      </c>
      <c r="AJ149" s="36">
        <v>72</v>
      </c>
      <c r="AK149" s="36">
        <v>2028</v>
      </c>
      <c r="AL149" s="33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</row>
    <row r="150" spans="1:54" s="4" customFormat="1" ht="38.25" customHeight="1">
      <c r="A150" s="31">
        <v>5</v>
      </c>
      <c r="B150" s="31">
        <v>7</v>
      </c>
      <c r="C150" s="31">
        <v>5</v>
      </c>
      <c r="D150" s="32">
        <v>0</v>
      </c>
      <c r="E150" s="32">
        <v>7</v>
      </c>
      <c r="F150" s="32">
        <v>0</v>
      </c>
      <c r="G150" s="32">
        <v>7</v>
      </c>
      <c r="H150" s="32">
        <v>1</v>
      </c>
      <c r="I150" s="31">
        <v>2</v>
      </c>
      <c r="J150" s="31">
        <v>5</v>
      </c>
      <c r="K150" s="31">
        <v>0</v>
      </c>
      <c r="L150" s="31">
        <v>1</v>
      </c>
      <c r="M150" s="31" t="s">
        <v>165</v>
      </c>
      <c r="N150" s="31">
        <v>0</v>
      </c>
      <c r="O150" s="31">
        <v>2</v>
      </c>
      <c r="P150" s="31">
        <v>4</v>
      </c>
      <c r="Q150" s="31">
        <v>0</v>
      </c>
      <c r="R150" s="40"/>
      <c r="S150" s="40"/>
      <c r="T150" s="81"/>
      <c r="U150" s="81"/>
      <c r="V150" s="81"/>
      <c r="W150" s="81"/>
      <c r="X150" s="81"/>
      <c r="Y150" s="81"/>
      <c r="Z150" s="81"/>
      <c r="AA150" s="107"/>
      <c r="AB150" s="89" t="s">
        <v>192</v>
      </c>
      <c r="AC150" s="79" t="s">
        <v>102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6">
        <f>AD150+AE150+AF150+AG150+AH150</f>
        <v>0</v>
      </c>
      <c r="AK150" s="36">
        <v>2028</v>
      </c>
      <c r="AL150" s="33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</row>
    <row r="151" spans="1:54" s="4" customFormat="1" ht="43.5" customHeight="1">
      <c r="A151" s="31">
        <v>5</v>
      </c>
      <c r="B151" s="31">
        <v>7</v>
      </c>
      <c r="C151" s="31">
        <v>5</v>
      </c>
      <c r="D151" s="32">
        <v>0</v>
      </c>
      <c r="E151" s="32">
        <v>7</v>
      </c>
      <c r="F151" s="32">
        <v>0</v>
      </c>
      <c r="G151" s="32">
        <v>7</v>
      </c>
      <c r="H151" s="32">
        <v>1</v>
      </c>
      <c r="I151" s="31">
        <v>2</v>
      </c>
      <c r="J151" s="31">
        <v>5</v>
      </c>
      <c r="K151" s="31">
        <v>0</v>
      </c>
      <c r="L151" s="31">
        <v>1</v>
      </c>
      <c r="M151" s="31">
        <v>1</v>
      </c>
      <c r="N151" s="31">
        <v>0</v>
      </c>
      <c r="O151" s="31">
        <v>2</v>
      </c>
      <c r="P151" s="31">
        <v>4</v>
      </c>
      <c r="Q151" s="31">
        <v>0</v>
      </c>
      <c r="R151" s="40"/>
      <c r="S151" s="40"/>
      <c r="T151" s="81"/>
      <c r="U151" s="81"/>
      <c r="V151" s="81"/>
      <c r="W151" s="81"/>
      <c r="X151" s="81"/>
      <c r="Y151" s="81"/>
      <c r="Z151" s="81"/>
      <c r="AA151" s="107"/>
      <c r="AB151" s="89" t="s">
        <v>175</v>
      </c>
      <c r="AC151" s="79" t="s">
        <v>102</v>
      </c>
      <c r="AD151" s="37">
        <v>889.4</v>
      </c>
      <c r="AE151" s="37">
        <v>837</v>
      </c>
      <c r="AF151" s="37">
        <v>837</v>
      </c>
      <c r="AG151" s="37">
        <v>837</v>
      </c>
      <c r="AH151" s="37">
        <v>889.4</v>
      </c>
      <c r="AI151" s="37">
        <v>889.4</v>
      </c>
      <c r="AJ151" s="36">
        <f>SUM(AD151:AI151)</f>
        <v>5179.2</v>
      </c>
      <c r="AK151" s="36">
        <v>2028</v>
      </c>
      <c r="AL151" s="33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</row>
    <row r="152" spans="1:54" s="28" customFormat="1" ht="30.75" customHeight="1">
      <c r="A152" s="31">
        <v>5</v>
      </c>
      <c r="B152" s="31">
        <v>7</v>
      </c>
      <c r="C152" s="31">
        <v>5</v>
      </c>
      <c r="D152" s="32">
        <v>0</v>
      </c>
      <c r="E152" s="32">
        <v>7</v>
      </c>
      <c r="F152" s="32">
        <v>0</v>
      </c>
      <c r="G152" s="32">
        <v>7</v>
      </c>
      <c r="H152" s="32">
        <v>1</v>
      </c>
      <c r="I152" s="31">
        <v>2</v>
      </c>
      <c r="J152" s="31">
        <v>5</v>
      </c>
      <c r="K152" s="31">
        <v>0</v>
      </c>
      <c r="L152" s="31">
        <v>1</v>
      </c>
      <c r="M152" s="31">
        <v>1</v>
      </c>
      <c r="N152" s="31">
        <v>0</v>
      </c>
      <c r="O152" s="31">
        <v>2</v>
      </c>
      <c r="P152" s="31">
        <v>4</v>
      </c>
      <c r="Q152" s="31">
        <v>0</v>
      </c>
      <c r="R152" s="40"/>
      <c r="S152" s="40"/>
      <c r="T152" s="81"/>
      <c r="U152" s="81"/>
      <c r="V152" s="81"/>
      <c r="W152" s="81"/>
      <c r="X152" s="81"/>
      <c r="Y152" s="81"/>
      <c r="Z152" s="81"/>
      <c r="AA152" s="107"/>
      <c r="AB152" s="89" t="s">
        <v>203</v>
      </c>
      <c r="AC152" s="79" t="s">
        <v>102</v>
      </c>
      <c r="AD152" s="37">
        <v>11.9</v>
      </c>
      <c r="AE152" s="37">
        <v>11.9</v>
      </c>
      <c r="AF152" s="37">
        <v>11.9</v>
      </c>
      <c r="AG152" s="37">
        <v>11.9</v>
      </c>
      <c r="AH152" s="37">
        <v>11.9</v>
      </c>
      <c r="AI152" s="37">
        <v>11.9</v>
      </c>
      <c r="AJ152" s="36">
        <f>SUM(AD152:AI152)</f>
        <v>71.4</v>
      </c>
      <c r="AK152" s="36">
        <v>2028</v>
      </c>
      <c r="AL152" s="33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</row>
    <row r="153" spans="1:54" s="4" customFormat="1" ht="34.5" customHeight="1">
      <c r="A153" s="31"/>
      <c r="B153" s="31"/>
      <c r="C153" s="31"/>
      <c r="D153" s="32"/>
      <c r="E153" s="32"/>
      <c r="F153" s="32"/>
      <c r="G153" s="32"/>
      <c r="H153" s="3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81"/>
      <c r="U153" s="81"/>
      <c r="V153" s="81"/>
      <c r="W153" s="81"/>
      <c r="X153" s="81"/>
      <c r="Y153" s="81"/>
      <c r="Z153" s="81"/>
      <c r="AA153" s="107"/>
      <c r="AB153" s="38" t="s">
        <v>126</v>
      </c>
      <c r="AC153" s="79" t="s">
        <v>89</v>
      </c>
      <c r="AD153" s="37">
        <v>100</v>
      </c>
      <c r="AE153" s="37">
        <v>100</v>
      </c>
      <c r="AF153" s="37">
        <v>100</v>
      </c>
      <c r="AG153" s="37">
        <v>100</v>
      </c>
      <c r="AH153" s="37">
        <v>100</v>
      </c>
      <c r="AI153" s="37">
        <v>100</v>
      </c>
      <c r="AJ153" s="36">
        <f>AD153+AE153+AF153+AG153+AH153</f>
        <v>500</v>
      </c>
      <c r="AK153" s="36">
        <v>2028</v>
      </c>
      <c r="AL153" s="33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</row>
    <row r="154" spans="1:54" s="4" customFormat="1" ht="45.75" customHeight="1">
      <c r="A154" s="31">
        <v>5</v>
      </c>
      <c r="B154" s="31">
        <v>7</v>
      </c>
      <c r="C154" s="31">
        <v>5</v>
      </c>
      <c r="D154" s="32">
        <v>0</v>
      </c>
      <c r="E154" s="32">
        <v>7</v>
      </c>
      <c r="F154" s="32">
        <v>0</v>
      </c>
      <c r="G154" s="32">
        <v>7</v>
      </c>
      <c r="H154" s="32">
        <v>1</v>
      </c>
      <c r="I154" s="31">
        <v>2</v>
      </c>
      <c r="J154" s="31">
        <v>5</v>
      </c>
      <c r="K154" s="31">
        <v>0</v>
      </c>
      <c r="L154" s="31">
        <v>2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40"/>
      <c r="S154" s="40"/>
      <c r="T154" s="81"/>
      <c r="U154" s="81"/>
      <c r="V154" s="81"/>
      <c r="W154" s="81"/>
      <c r="X154" s="81"/>
      <c r="Y154" s="81"/>
      <c r="Z154" s="81"/>
      <c r="AA154" s="107"/>
      <c r="AB154" s="111" t="s">
        <v>148</v>
      </c>
      <c r="AC154" s="79" t="s">
        <v>102</v>
      </c>
      <c r="AD154" s="37">
        <f aca="true" t="shared" si="7" ref="AD154:AI154">AD155</f>
        <v>230</v>
      </c>
      <c r="AE154" s="37">
        <v>250</v>
      </c>
      <c r="AF154" s="37">
        <v>250</v>
      </c>
      <c r="AG154" s="37">
        <v>250</v>
      </c>
      <c r="AH154" s="37">
        <f t="shared" si="7"/>
        <v>230</v>
      </c>
      <c r="AI154" s="37">
        <f t="shared" si="7"/>
        <v>230</v>
      </c>
      <c r="AJ154" s="36">
        <f>AD154+AE154+AF154+AG154+AH154+AI154</f>
        <v>1440</v>
      </c>
      <c r="AK154" s="36">
        <v>2028</v>
      </c>
      <c r="AL154" s="33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</row>
    <row r="155" spans="1:69" s="29" customFormat="1" ht="34.5" customHeight="1">
      <c r="A155" s="39">
        <v>5</v>
      </c>
      <c r="B155" s="39">
        <v>7</v>
      </c>
      <c r="C155" s="39">
        <v>5</v>
      </c>
      <c r="D155" s="32">
        <v>0</v>
      </c>
      <c r="E155" s="32">
        <v>4</v>
      </c>
      <c r="F155" s="32">
        <v>0</v>
      </c>
      <c r="G155" s="32">
        <v>1</v>
      </c>
      <c r="H155" s="32">
        <v>1</v>
      </c>
      <c r="I155" s="31">
        <v>2</v>
      </c>
      <c r="J155" s="31">
        <v>5</v>
      </c>
      <c r="K155" s="31">
        <v>0</v>
      </c>
      <c r="L155" s="31">
        <v>2</v>
      </c>
      <c r="M155" s="31">
        <v>2</v>
      </c>
      <c r="N155" s="31">
        <v>0</v>
      </c>
      <c r="O155" s="31">
        <v>0</v>
      </c>
      <c r="P155" s="31">
        <v>1</v>
      </c>
      <c r="Q155" s="31">
        <v>0</v>
      </c>
      <c r="R155" s="40"/>
      <c r="S155" s="40"/>
      <c r="T155" s="81"/>
      <c r="U155" s="81"/>
      <c r="V155" s="81"/>
      <c r="W155" s="81"/>
      <c r="X155" s="81"/>
      <c r="Y155" s="81"/>
      <c r="Z155" s="81"/>
      <c r="AA155" s="107"/>
      <c r="AB155" s="89" t="s">
        <v>204</v>
      </c>
      <c r="AC155" s="79" t="s">
        <v>102</v>
      </c>
      <c r="AD155" s="37">
        <v>230</v>
      </c>
      <c r="AE155" s="37">
        <v>130</v>
      </c>
      <c r="AF155" s="37">
        <v>230</v>
      </c>
      <c r="AG155" s="37">
        <v>230</v>
      </c>
      <c r="AH155" s="37">
        <v>230</v>
      </c>
      <c r="AI155" s="37">
        <v>230</v>
      </c>
      <c r="AJ155" s="36">
        <f>SUM(AD155:AI155)</f>
        <v>1280</v>
      </c>
      <c r="AK155" s="36">
        <v>2028</v>
      </c>
      <c r="AL155" s="46">
        <f>SUM(AD157:AJ157)</f>
        <v>129470.94</v>
      </c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</row>
    <row r="156" spans="1:70" s="27" customFormat="1" ht="40.5" customHeight="1">
      <c r="A156" s="31"/>
      <c r="B156" s="31"/>
      <c r="C156" s="31"/>
      <c r="D156" s="32"/>
      <c r="E156" s="32"/>
      <c r="F156" s="32"/>
      <c r="G156" s="32"/>
      <c r="H156" s="3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81"/>
      <c r="U156" s="81"/>
      <c r="V156" s="81"/>
      <c r="W156" s="81"/>
      <c r="X156" s="81"/>
      <c r="Y156" s="81"/>
      <c r="Z156" s="81"/>
      <c r="AA156" s="107"/>
      <c r="AB156" s="38" t="s">
        <v>127</v>
      </c>
      <c r="AC156" s="79" t="s">
        <v>111</v>
      </c>
      <c r="AD156" s="37">
        <v>76</v>
      </c>
      <c r="AE156" s="37">
        <v>76</v>
      </c>
      <c r="AF156" s="37">
        <v>76</v>
      </c>
      <c r="AG156" s="37">
        <v>76</v>
      </c>
      <c r="AH156" s="37">
        <v>76</v>
      </c>
      <c r="AI156" s="37">
        <v>76</v>
      </c>
      <c r="AJ156" s="36">
        <v>384</v>
      </c>
      <c r="AK156" s="36">
        <v>2028</v>
      </c>
      <c r="AL156" s="46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26"/>
    </row>
    <row r="157" spans="1:70" s="27" customFormat="1" ht="65.25" customHeight="1">
      <c r="A157" s="31">
        <v>5</v>
      </c>
      <c r="B157" s="31">
        <v>7</v>
      </c>
      <c r="C157" s="31">
        <v>5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2</v>
      </c>
      <c r="J157" s="39">
        <v>9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40"/>
      <c r="S157" s="40"/>
      <c r="T157" s="81"/>
      <c r="U157" s="81"/>
      <c r="V157" s="81"/>
      <c r="W157" s="81"/>
      <c r="X157" s="81"/>
      <c r="Y157" s="81"/>
      <c r="Z157" s="81"/>
      <c r="AA157" s="81"/>
      <c r="AB157" s="89" t="s">
        <v>49</v>
      </c>
      <c r="AC157" s="79" t="s">
        <v>3</v>
      </c>
      <c r="AD157" s="37">
        <f>AD158</f>
        <v>10611.070000000002</v>
      </c>
      <c r="AE157" s="37">
        <v>11560</v>
      </c>
      <c r="AF157" s="37">
        <v>11857.2</v>
      </c>
      <c r="AG157" s="37">
        <v>11857.2</v>
      </c>
      <c r="AH157" s="37">
        <f>AH158</f>
        <v>9425</v>
      </c>
      <c r="AI157" s="37">
        <f>AI158</f>
        <v>9425</v>
      </c>
      <c r="AJ157" s="37">
        <f>AJ158</f>
        <v>64735.47</v>
      </c>
      <c r="AK157" s="36">
        <v>2028</v>
      </c>
      <c r="AL157" s="46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26"/>
    </row>
    <row r="158" spans="1:54" s="7" customFormat="1" ht="31.5">
      <c r="A158" s="31"/>
      <c r="B158" s="31"/>
      <c r="C158" s="31"/>
      <c r="D158" s="32"/>
      <c r="E158" s="32"/>
      <c r="F158" s="32"/>
      <c r="G158" s="32"/>
      <c r="H158" s="32"/>
      <c r="I158" s="31" t="s">
        <v>163</v>
      </c>
      <c r="J158" s="31"/>
      <c r="K158" s="31"/>
      <c r="L158" s="31"/>
      <c r="M158" s="31"/>
      <c r="N158" s="31"/>
      <c r="O158" s="31"/>
      <c r="P158" s="31"/>
      <c r="Q158" s="31"/>
      <c r="R158" s="117"/>
      <c r="S158" s="117"/>
      <c r="T158" s="81"/>
      <c r="U158" s="118"/>
      <c r="V158" s="118"/>
      <c r="W158" s="118"/>
      <c r="X158" s="118"/>
      <c r="Y158" s="118"/>
      <c r="Z158" s="118"/>
      <c r="AA158" s="118"/>
      <c r="AB158" s="89" t="s">
        <v>77</v>
      </c>
      <c r="AC158" s="79" t="s">
        <v>3</v>
      </c>
      <c r="AD158" s="36">
        <f aca="true" t="shared" si="8" ref="AD158:AI158">AD159+AD160</f>
        <v>10611.070000000002</v>
      </c>
      <c r="AE158" s="36">
        <v>11560</v>
      </c>
      <c r="AF158" s="36">
        <v>11857.2</v>
      </c>
      <c r="AG158" s="36">
        <v>11857.2</v>
      </c>
      <c r="AH158" s="36">
        <f t="shared" si="8"/>
        <v>9425</v>
      </c>
      <c r="AI158" s="36">
        <f t="shared" si="8"/>
        <v>9425</v>
      </c>
      <c r="AJ158" s="36">
        <f>SUM(AD158:AI158)</f>
        <v>64735.47</v>
      </c>
      <c r="AK158" s="36">
        <v>2028</v>
      </c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</row>
    <row r="159" spans="1:37" ht="31.5">
      <c r="A159" s="31">
        <v>5</v>
      </c>
      <c r="B159" s="31">
        <v>7</v>
      </c>
      <c r="C159" s="31">
        <v>5</v>
      </c>
      <c r="D159" s="32">
        <v>0</v>
      </c>
      <c r="E159" s="32">
        <v>7</v>
      </c>
      <c r="F159" s="32">
        <v>0</v>
      </c>
      <c r="G159" s="32">
        <v>9</v>
      </c>
      <c r="H159" s="32">
        <v>1</v>
      </c>
      <c r="I159" s="31">
        <v>2</v>
      </c>
      <c r="J159" s="31">
        <v>9</v>
      </c>
      <c r="K159" s="31">
        <v>0</v>
      </c>
      <c r="L159" s="31">
        <v>8</v>
      </c>
      <c r="M159" s="31">
        <v>2</v>
      </c>
      <c r="N159" s="31">
        <v>0</v>
      </c>
      <c r="O159" s="31">
        <v>0</v>
      </c>
      <c r="P159" s="31">
        <v>1</v>
      </c>
      <c r="Q159" s="31">
        <v>0</v>
      </c>
      <c r="R159" s="117"/>
      <c r="S159" s="117"/>
      <c r="T159" s="81"/>
      <c r="U159" s="118"/>
      <c r="V159" s="118"/>
      <c r="W159" s="118"/>
      <c r="X159" s="118"/>
      <c r="Y159" s="118"/>
      <c r="Z159" s="118"/>
      <c r="AA159" s="118"/>
      <c r="AB159" s="38" t="s">
        <v>173</v>
      </c>
      <c r="AC159" s="79" t="s">
        <v>3</v>
      </c>
      <c r="AD159" s="36">
        <v>1558.7</v>
      </c>
      <c r="AE159" s="36">
        <v>1735</v>
      </c>
      <c r="AF159" s="36">
        <v>1735</v>
      </c>
      <c r="AG159" s="36">
        <v>1735</v>
      </c>
      <c r="AH159" s="36">
        <v>1457.4</v>
      </c>
      <c r="AI159" s="36">
        <v>1457.4</v>
      </c>
      <c r="AJ159" s="36">
        <f>SUM(AD159:AI159)</f>
        <v>9678.5</v>
      </c>
      <c r="AK159" s="36">
        <v>2028</v>
      </c>
    </row>
    <row r="160" spans="1:37" ht="47.25">
      <c r="A160" s="31">
        <v>5</v>
      </c>
      <c r="B160" s="31">
        <v>7</v>
      </c>
      <c r="C160" s="31">
        <v>5</v>
      </c>
      <c r="D160" s="32">
        <v>0</v>
      </c>
      <c r="E160" s="32">
        <v>7</v>
      </c>
      <c r="F160" s="32">
        <v>0</v>
      </c>
      <c r="G160" s="32">
        <v>9</v>
      </c>
      <c r="H160" s="32">
        <v>1</v>
      </c>
      <c r="I160" s="31">
        <v>2</v>
      </c>
      <c r="J160" s="31">
        <v>4</v>
      </c>
      <c r="K160" s="31">
        <v>0</v>
      </c>
      <c r="L160" s="31">
        <v>2</v>
      </c>
      <c r="M160" s="31">
        <v>2</v>
      </c>
      <c r="N160" s="31">
        <v>0</v>
      </c>
      <c r="O160" s="31">
        <v>0</v>
      </c>
      <c r="P160" s="31">
        <v>2</v>
      </c>
      <c r="Q160" s="31">
        <v>0</v>
      </c>
      <c r="R160" s="117"/>
      <c r="S160" s="117"/>
      <c r="T160" s="81"/>
      <c r="U160" s="118"/>
      <c r="V160" s="118"/>
      <c r="W160" s="118"/>
      <c r="X160" s="118"/>
      <c r="Y160" s="118"/>
      <c r="Z160" s="118"/>
      <c r="AA160" s="118"/>
      <c r="AB160" s="38" t="s">
        <v>176</v>
      </c>
      <c r="AC160" s="79" t="s">
        <v>3</v>
      </c>
      <c r="AD160" s="36">
        <v>9052.37</v>
      </c>
      <c r="AE160" s="36">
        <v>7772.2</v>
      </c>
      <c r="AF160" s="36">
        <v>7772.2</v>
      </c>
      <c r="AG160" s="36">
        <v>7772.2</v>
      </c>
      <c r="AH160" s="36">
        <v>7967.6</v>
      </c>
      <c r="AI160" s="36">
        <v>7967.6</v>
      </c>
      <c r="AJ160" s="36">
        <f>SUM(AD160:AI160)</f>
        <v>48304.17</v>
      </c>
      <c r="AK160" s="36">
        <v>2028</v>
      </c>
    </row>
    <row r="161" spans="4:37" ht="1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33"/>
      <c r="P161" s="33"/>
      <c r="Q161" s="33"/>
      <c r="R161" s="33"/>
      <c r="S161" s="33"/>
      <c r="T161" s="41"/>
      <c r="U161" s="41"/>
      <c r="V161" s="41"/>
      <c r="W161" s="41"/>
      <c r="X161" s="41"/>
      <c r="Y161" s="41"/>
      <c r="Z161" s="41"/>
      <c r="AA161" s="41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</row>
  </sheetData>
  <sheetProtection/>
  <mergeCells count="20">
    <mergeCell ref="AB16:AB18"/>
    <mergeCell ref="D17:E18"/>
    <mergeCell ref="AC16:AC18"/>
    <mergeCell ref="AG1:AK1"/>
    <mergeCell ref="AG2:AK2"/>
    <mergeCell ref="C6:AK6"/>
    <mergeCell ref="C9:AK9"/>
    <mergeCell ref="AG4:AK4"/>
    <mergeCell ref="C10:AK10"/>
    <mergeCell ref="C7:AK7"/>
    <mergeCell ref="I13:AK13"/>
    <mergeCell ref="C8:AK8"/>
    <mergeCell ref="I14:AK14"/>
    <mergeCell ref="F17:G18"/>
    <mergeCell ref="C11:AK11"/>
    <mergeCell ref="A17:C18"/>
    <mergeCell ref="AD16:AI17"/>
    <mergeCell ref="A16:R16"/>
    <mergeCell ref="H17:R18"/>
    <mergeCell ref="AJ16:AK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3"/>
  <rowBreaks count="1" manualBreakCount="1">
    <brk id="1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2024-01-09T12:52:06Z</cp:lastPrinted>
  <dcterms:created xsi:type="dcterms:W3CDTF">2011-12-09T07:36:49Z</dcterms:created>
  <dcterms:modified xsi:type="dcterms:W3CDTF">2024-01-09T12:53:06Z</dcterms:modified>
  <cp:category/>
  <cp:version/>
  <cp:contentType/>
  <cp:contentStatus/>
</cp:coreProperties>
</file>