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15" windowHeight="4860" activeTab="2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II'!$A$23</definedName>
    <definedName name="sub_153" localSheetId="1">'Раздел II'!$A$24</definedName>
    <definedName name="sub_154" localSheetId="1">'Раздел II'!$A$26</definedName>
    <definedName name="_xlnm.Print_Area" localSheetId="0">'Раздел I'!$A$1:$S$62</definedName>
    <definedName name="_xlnm.Print_Area" localSheetId="1">'Раздел II'!$A$1:$AA$27</definedName>
    <definedName name="_xlnm.Print_Area" localSheetId="2">'Раздел III'!$A$1:$G$12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O18" i="1"/>
  <c r="K18" i="1"/>
  <c r="K16" i="1" s="1"/>
  <c r="L18" i="1"/>
  <c r="J18" i="1"/>
  <c r="I18" i="1"/>
  <c r="H18" i="1"/>
  <c r="Z9" i="2" l="1"/>
  <c r="P9" i="2"/>
  <c r="O9" i="2"/>
  <c r="C11" i="2"/>
  <c r="C9" i="2" s="1"/>
  <c r="D9" i="3" l="1"/>
  <c r="D7" i="3"/>
  <c r="C16" i="2" l="1"/>
  <c r="O35" i="1"/>
  <c r="L35" i="1"/>
  <c r="H35" i="1"/>
  <c r="I35" i="1"/>
  <c r="J35" i="1"/>
  <c r="J37" i="1"/>
  <c r="H37" i="1"/>
  <c r="I37" i="1"/>
  <c r="O37" i="1"/>
  <c r="L37" i="1"/>
  <c r="Z16" i="2"/>
  <c r="S16" i="2"/>
  <c r="T16" i="2"/>
  <c r="L16" i="1" l="1"/>
  <c r="M16" i="1" l="1"/>
  <c r="N16" i="1"/>
  <c r="O16" i="1"/>
  <c r="P16" i="1"/>
  <c r="Q16" i="1"/>
  <c r="M35" i="1"/>
  <c r="N35" i="1"/>
  <c r="P35" i="1"/>
  <c r="Q35" i="1"/>
  <c r="I49" i="1"/>
  <c r="J49" i="1"/>
  <c r="K49" i="1"/>
  <c r="M49" i="1"/>
  <c r="N49" i="1"/>
  <c r="P49" i="1"/>
  <c r="Q49" i="1"/>
  <c r="H49" i="1"/>
  <c r="L52" i="1"/>
  <c r="L49" i="1" s="1"/>
  <c r="D11" i="3"/>
  <c r="C11" i="3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C20" i="2"/>
  <c r="F11" i="3" s="1"/>
  <c r="D16" i="2"/>
  <c r="E16" i="2"/>
  <c r="F16" i="2"/>
  <c r="G16" i="2"/>
  <c r="H16" i="2"/>
  <c r="I16" i="2"/>
  <c r="J16" i="2"/>
  <c r="K16" i="2"/>
  <c r="L16" i="2"/>
  <c r="M16" i="2"/>
  <c r="N16" i="2"/>
  <c r="P16" i="2"/>
  <c r="Q16" i="2"/>
  <c r="R16" i="2"/>
  <c r="U16" i="2"/>
  <c r="V16" i="2"/>
  <c r="W16" i="2"/>
  <c r="X16" i="2"/>
  <c r="Y16" i="2"/>
  <c r="AA16" i="2"/>
  <c r="F9" i="3"/>
  <c r="D9" i="2"/>
  <c r="E9" i="2"/>
  <c r="F9" i="2"/>
  <c r="G9" i="2"/>
  <c r="H9" i="2"/>
  <c r="I9" i="2"/>
  <c r="J9" i="2"/>
  <c r="K9" i="2"/>
  <c r="L9" i="2"/>
  <c r="M9" i="2"/>
  <c r="N9" i="2"/>
  <c r="Q9" i="2"/>
  <c r="R9" i="2"/>
  <c r="S9" i="2"/>
  <c r="T9" i="2"/>
  <c r="U9" i="2"/>
  <c r="V9" i="2"/>
  <c r="W9" i="2"/>
  <c r="X9" i="2"/>
  <c r="Y9" i="2"/>
  <c r="AA9" i="2"/>
  <c r="F7" i="3"/>
  <c r="O52" i="1" l="1"/>
  <c r="O49" i="1" s="1"/>
  <c r="J16" i="1"/>
  <c r="I16" i="1"/>
  <c r="H16" i="1" l="1"/>
  <c r="C9" i="3"/>
</calcChain>
</file>

<file path=xl/sharedStrings.xml><?xml version="1.0" encoding="utf-8"?>
<sst xmlns="http://schemas.openxmlformats.org/spreadsheetml/2006/main" count="188" uniqueCount="96">
  <si>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</si>
  <si>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</si>
  <si>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</si>
  <si>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</si>
  <si>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</si>
  <si>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</si>
  <si>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</si>
  <si>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</si>
  <si>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</si>
  <si>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</si>
  <si>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</si>
  <si>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</si>
  <si>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</si>
  <si>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</si>
  <si>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</si>
  <si>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</si>
  <si>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</si>
  <si>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</si>
  <si>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</si>
  <si>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</si>
  <si>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</si>
  <si>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</si>
  <si>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</si>
  <si>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</si>
  <si>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</si>
  <si>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</si>
  <si>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</si>
  <si>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</si>
  <si>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Итого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</si>
  <si>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</si>
  <si>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</si>
  <si>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</si>
  <si>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</si>
  <si>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</si>
  <si>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</si>
  <si>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</si>
  <si>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</si>
  <si>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</si>
  <si>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</si>
  <si>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</si>
  <si>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</si>
  <si>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</si>
  <si>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</si>
  <si>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</si>
  <si>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</si>
  <si>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</si>
  <si>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</si>
  <si>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</si>
  <si>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</si>
  <si>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</si>
  <si>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</si>
  <si>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</si>
  <si>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</si>
  <si>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</si>
  <si>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</si>
  <si>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</si>
  <si>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</si>
  <si>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</si>
  <si>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</si>
  <si>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</si>
  <si>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</si>
  <si>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</si>
  <si>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</si>
  <si>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</si>
  <si>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</si>
  <si>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</si>
  <si>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Наименование муниципального образования Тверской области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</si>
  <si>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</si>
  <si>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</si>
  <si>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</si>
  <si>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</si>
  <si>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</si>
  <si>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 xml:space="preserve">  реализации региональной программы по проведению капитального ремонта общего имущества</t>
  </si>
  <si>
    <t>ул. им. Смирнова, д. 15</t>
  </si>
  <si>
    <t>кирпичные</t>
  </si>
  <si>
    <t>ул. им. Смирнова, д. 9</t>
  </si>
  <si>
    <t>ул. Спортивная, д. 21</t>
  </si>
  <si>
    <t>панельные</t>
  </si>
  <si>
    <t>ул. им. Смирнова, д. 10</t>
  </si>
  <si>
    <t>ул. Советская, д. 41А</t>
  </si>
  <si>
    <t>Перечень многоквартирных домов, капитальный ремонт которых не был завершен в 2022 году, и которые планируется отремонтировать в период 2023 годов</t>
  </si>
  <si>
    <t>512 758,40</t>
  </si>
  <si>
    <t>296 334,40</t>
  </si>
  <si>
    <t>ул. Советская, 41А</t>
  </si>
  <si>
    <t>Перечень многоквартирных домов, капитальный ремонт которых не был завершен в 2022 году и которые планируется отремонтировать в период 2023 годов</t>
  </si>
  <si>
    <t>Администрация Максатихинского района Тверской области</t>
  </si>
  <si>
    <t>Капитальный ремонт не был завершен в 2022 году и планируется завершить в период 2023 годов</t>
  </si>
  <si>
    <t xml:space="preserve">           в многоквартирных домах на 2023-2025 годы</t>
  </si>
  <si>
    <t>X</t>
  </si>
  <si>
    <t>ул. Мира, д.7</t>
  </si>
  <si>
    <t>д. Кистутово, д.3А</t>
  </si>
  <si>
    <t>д.Кистутово, д.3А</t>
  </si>
  <si>
    <t>ул. Пролетарская, д. 34</t>
  </si>
  <si>
    <t xml:space="preserve">       Администрации Максатихинского муниципального округа Тверской области</t>
  </si>
  <si>
    <t xml:space="preserve">                  муниципального образования</t>
  </si>
  <si>
    <t>Приложение к постановлению                                       администрации Максатихинского муниципального округа  от 22.03.2024  № 165-па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</si>
</sst>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/>
    <xf numFmtId="2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net.garant.ru/document/redirect/12138258/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opLeftCell="A29" zoomScale="90" zoomScaleNormal="90" workbookViewId="0">
      <selection activeCell="M11" sqref="M11:Q11"/>
    </sheetView>
  </sheetViews>
  <sheetFormatPr defaultRowHeight="15.75" x14ac:dyDescent="0.25"/>
  <cols>
    <col min="1" max="1" width="6.42578125" style="1" bestFit="1" customWidth="1"/>
    <col min="2" max="2" width="28.85546875" style="1" customWidth="1"/>
    <col min="3" max="3" width="7.28515625" style="1" customWidth="1"/>
    <col min="4" max="4" width="6.140625" style="1" customWidth="1"/>
    <col min="5" max="5" width="12.28515625" style="1" customWidth="1"/>
    <col min="6" max="6" width="7.42578125" style="1" customWidth="1"/>
    <col min="7" max="7" width="6.85546875" style="1" customWidth="1"/>
    <col min="8" max="8" width="8.28515625" style="1" customWidth="1"/>
    <col min="9" max="9" width="9" style="1" customWidth="1"/>
    <col min="10" max="10" width="10" style="1" customWidth="1"/>
    <col min="11" max="11" width="6.7109375" style="1" customWidth="1"/>
    <col min="12" max="12" width="14" style="1" customWidth="1"/>
    <col min="13" max="13" width="9.140625" style="1"/>
    <col min="14" max="14" width="10.7109375" style="1" customWidth="1"/>
    <col min="15" max="15" width="14.85546875" style="1" customWidth="1"/>
    <col min="16" max="16" width="11" style="1" customWidth="1"/>
    <col min="17" max="17" width="11.140625" style="1" customWidth="1"/>
    <col min="18" max="18" width="9.85546875" style="1" customWidth="1"/>
    <col min="19" max="19" width="9.5703125" style="1" customWidth="1"/>
    <col min="20" max="16384" width="9.140625" style="1"/>
  </cols>
  <sheetData>
    <row r="1" spans="1:20" ht="15.75" customHeight="1" x14ac:dyDescent="0.25">
      <c r="B1" s="13" t="s">
        <v>69</v>
      </c>
      <c r="H1" s="75" t="s">
        <v>69</v>
      </c>
      <c r="I1" s="75"/>
      <c r="J1" s="75"/>
      <c r="K1" s="75"/>
      <c r="N1" s="76"/>
      <c r="O1" s="76"/>
      <c r="P1" s="76"/>
      <c r="Q1" s="76"/>
      <c r="R1" s="76"/>
      <c r="S1" s="76"/>
    </row>
    <row r="2" spans="1:20" ht="49.5" customHeight="1" x14ac:dyDescent="0.25">
      <c r="B2" s="74" t="s">
        <v>70</v>
      </c>
      <c r="C2" s="74"/>
      <c r="H2" s="75" t="s">
        <v>71</v>
      </c>
      <c r="I2" s="75"/>
      <c r="J2" s="75"/>
      <c r="K2" s="75"/>
      <c r="L2" s="75"/>
      <c r="N2" s="89" t="s">
        <v>95</v>
      </c>
      <c r="O2" s="90"/>
      <c r="P2" s="90"/>
      <c r="Q2" s="90"/>
      <c r="R2" s="90"/>
    </row>
    <row r="4" spans="1:20" x14ac:dyDescent="0.25">
      <c r="G4" s="14" t="s">
        <v>35</v>
      </c>
    </row>
    <row r="5" spans="1:20" x14ac:dyDescent="0.25">
      <c r="C5" s="14" t="s">
        <v>72</v>
      </c>
    </row>
    <row r="6" spans="1:20" x14ac:dyDescent="0.25">
      <c r="D6" s="14" t="s">
        <v>87</v>
      </c>
    </row>
    <row r="7" spans="1:20" x14ac:dyDescent="0.25">
      <c r="C7" s="14" t="s">
        <v>94</v>
      </c>
      <c r="H7" s="1" t="s">
        <v>93</v>
      </c>
    </row>
    <row r="9" spans="1:20" x14ac:dyDescent="0.25">
      <c r="D9" s="12" t="s">
        <v>36</v>
      </c>
    </row>
    <row r="10" spans="1:20" ht="51.75" customHeight="1" x14ac:dyDescent="0.25">
      <c r="A10" s="77" t="s">
        <v>0</v>
      </c>
      <c r="B10" s="77" t="s">
        <v>1</v>
      </c>
      <c r="C10" s="78" t="s">
        <v>2</v>
      </c>
      <c r="D10" s="78"/>
      <c r="E10" s="78" t="s">
        <v>3</v>
      </c>
      <c r="F10" s="78" t="s">
        <v>4</v>
      </c>
      <c r="G10" s="78" t="s">
        <v>5</v>
      </c>
      <c r="H10" s="78" t="s">
        <v>6</v>
      </c>
      <c r="I10" s="77" t="s">
        <v>7</v>
      </c>
      <c r="J10" s="77"/>
      <c r="K10" s="78" t="s">
        <v>8</v>
      </c>
      <c r="L10" s="77" t="s">
        <v>9</v>
      </c>
      <c r="M10" s="77"/>
      <c r="N10" s="77"/>
      <c r="O10" s="77"/>
      <c r="P10" s="77"/>
      <c r="Q10" s="77"/>
      <c r="R10" s="77" t="s">
        <v>10</v>
      </c>
      <c r="S10" s="77"/>
    </row>
    <row r="11" spans="1:20" x14ac:dyDescent="0.25">
      <c r="A11" s="77"/>
      <c r="B11" s="77"/>
      <c r="C11" s="78" t="s">
        <v>11</v>
      </c>
      <c r="D11" s="78" t="s">
        <v>12</v>
      </c>
      <c r="E11" s="78"/>
      <c r="F11" s="78"/>
      <c r="G11" s="78"/>
      <c r="H11" s="78"/>
      <c r="I11" s="77" t="s">
        <v>13</v>
      </c>
      <c r="J11" s="78" t="s">
        <v>14</v>
      </c>
      <c r="K11" s="78"/>
      <c r="L11" s="77" t="s">
        <v>15</v>
      </c>
      <c r="M11" s="77" t="s">
        <v>16</v>
      </c>
      <c r="N11" s="77"/>
      <c r="O11" s="77"/>
      <c r="P11" s="77"/>
      <c r="Q11" s="77"/>
      <c r="R11" s="77"/>
      <c r="S11" s="77"/>
    </row>
    <row r="12" spans="1:20" ht="276.75" customHeight="1" x14ac:dyDescent="0.25">
      <c r="A12" s="77"/>
      <c r="B12" s="77"/>
      <c r="C12" s="78"/>
      <c r="D12" s="78"/>
      <c r="E12" s="78"/>
      <c r="F12" s="78"/>
      <c r="G12" s="78"/>
      <c r="H12" s="78"/>
      <c r="I12" s="77"/>
      <c r="J12" s="78"/>
      <c r="K12" s="78"/>
      <c r="L12" s="77"/>
      <c r="M12" s="2" t="s">
        <v>17</v>
      </c>
      <c r="N12" s="2" t="s">
        <v>18</v>
      </c>
      <c r="O12" s="2" t="s">
        <v>19</v>
      </c>
      <c r="P12" s="2" t="s">
        <v>20</v>
      </c>
      <c r="Q12" s="2" t="s">
        <v>21</v>
      </c>
      <c r="R12" s="78" t="s">
        <v>22</v>
      </c>
      <c r="S12" s="78" t="s">
        <v>23</v>
      </c>
    </row>
    <row r="13" spans="1:20" ht="15.75" hidden="1" customHeight="1" x14ac:dyDescent="0.25">
      <c r="A13" s="77"/>
      <c r="B13" s="77"/>
      <c r="C13" s="78"/>
      <c r="D13" s="78"/>
      <c r="E13" s="78"/>
      <c r="F13" s="78"/>
      <c r="G13" s="78"/>
      <c r="H13" s="4" t="s">
        <v>24</v>
      </c>
      <c r="I13" s="2" t="s">
        <v>24</v>
      </c>
      <c r="J13" s="2" t="s">
        <v>24</v>
      </c>
      <c r="K13" s="2" t="s">
        <v>25</v>
      </c>
      <c r="L13" s="2" t="s">
        <v>26</v>
      </c>
      <c r="M13" s="2" t="s">
        <v>26</v>
      </c>
      <c r="N13" s="2" t="s">
        <v>26</v>
      </c>
      <c r="O13" s="2" t="s">
        <v>26</v>
      </c>
      <c r="P13" s="2" t="s">
        <v>26</v>
      </c>
      <c r="Q13" s="2" t="s">
        <v>26</v>
      </c>
      <c r="R13" s="78"/>
      <c r="S13" s="78"/>
    </row>
    <row r="14" spans="1:20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20" ht="15.75" customHeight="1" x14ac:dyDescent="0.25">
      <c r="A15" s="73" t="s">
        <v>33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20" s="60" customFormat="1" ht="15.75" customHeight="1" x14ac:dyDescent="0.2">
      <c r="A16" s="79" t="s">
        <v>27</v>
      </c>
      <c r="B16" s="79"/>
      <c r="C16" s="56"/>
      <c r="D16" s="56"/>
      <c r="E16" s="56"/>
      <c r="F16" s="56"/>
      <c r="G16" s="56"/>
      <c r="H16" s="57">
        <f>SUM(H17:H18)</f>
        <v>3771.5999999999995</v>
      </c>
      <c r="I16" s="57">
        <f>SUM(I17:I18)</f>
        <v>2939.9999999999995</v>
      </c>
      <c r="J16" s="57">
        <f>SUM(J17:J18)</f>
        <v>2607.1999999999998</v>
      </c>
      <c r="K16" s="72">
        <f>K18</f>
        <v>117</v>
      </c>
      <c r="L16" s="58">
        <f>L18</f>
        <v>18525052.409999996</v>
      </c>
      <c r="M16" s="58">
        <f t="shared" ref="M16:Q16" si="0">M18</f>
        <v>0</v>
      </c>
      <c r="N16" s="58">
        <f t="shared" si="0"/>
        <v>0</v>
      </c>
      <c r="O16" s="58">
        <f t="shared" si="0"/>
        <v>19334145.209999997</v>
      </c>
      <c r="P16" s="57">
        <f t="shared" si="0"/>
        <v>0</v>
      </c>
      <c r="Q16" s="57">
        <f t="shared" si="0"/>
        <v>0</v>
      </c>
      <c r="R16" s="56" t="s">
        <v>88</v>
      </c>
      <c r="S16" s="56" t="s">
        <v>88</v>
      </c>
      <c r="T16" s="59"/>
    </row>
    <row r="17" spans="1:20" ht="26.25" customHeight="1" x14ac:dyDescent="0.25">
      <c r="A17" s="77" t="s">
        <v>32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20" ht="15.75" customHeight="1" x14ac:dyDescent="0.25">
      <c r="A18" s="80" t="s">
        <v>28</v>
      </c>
      <c r="B18" s="80"/>
      <c r="C18" s="39"/>
      <c r="D18" s="39"/>
      <c r="E18" s="39"/>
      <c r="F18" s="39"/>
      <c r="G18" s="39"/>
      <c r="H18" s="37">
        <f>SUM(H19:H23)</f>
        <v>3771.5999999999995</v>
      </c>
      <c r="I18" s="37">
        <f>SUM(I19:I23)</f>
        <v>2939.9999999999995</v>
      </c>
      <c r="J18" s="37">
        <f>SUM(J19:J23)</f>
        <v>2607.1999999999998</v>
      </c>
      <c r="K18" s="71">
        <f>SUM(K19:K23)</f>
        <v>117</v>
      </c>
      <c r="L18" s="42">
        <f>SUM(L19:L23)</f>
        <v>18525052.409999996</v>
      </c>
      <c r="M18" s="42">
        <v>0</v>
      </c>
      <c r="N18" s="42">
        <v>0</v>
      </c>
      <c r="O18" s="42">
        <f>SUM(O19:O23)</f>
        <v>19334145.209999997</v>
      </c>
      <c r="P18" s="42">
        <v>0</v>
      </c>
      <c r="Q18" s="42">
        <v>0</v>
      </c>
      <c r="R18" s="39" t="s">
        <v>88</v>
      </c>
      <c r="S18" s="39" t="s">
        <v>88</v>
      </c>
    </row>
    <row r="19" spans="1:20" x14ac:dyDescent="0.25">
      <c r="A19" s="70">
        <v>1</v>
      </c>
      <c r="B19" s="16" t="s">
        <v>73</v>
      </c>
      <c r="C19" s="17">
        <v>1982</v>
      </c>
      <c r="D19" s="17"/>
      <c r="E19" s="17" t="s">
        <v>74</v>
      </c>
      <c r="F19" s="15">
        <v>2</v>
      </c>
      <c r="G19" s="15">
        <v>3</v>
      </c>
      <c r="H19" s="19">
        <v>871.5</v>
      </c>
      <c r="I19" s="54">
        <v>577.29999999999995</v>
      </c>
      <c r="J19" s="26">
        <v>493.1</v>
      </c>
      <c r="K19" s="20">
        <v>14</v>
      </c>
      <c r="L19" s="30">
        <v>6546642.8700000001</v>
      </c>
      <c r="M19" s="21"/>
      <c r="N19" s="21"/>
      <c r="O19" s="30">
        <v>7059401.2699999996</v>
      </c>
      <c r="P19" s="21"/>
      <c r="Q19" s="21"/>
      <c r="R19" s="22">
        <v>2024</v>
      </c>
      <c r="S19" s="22">
        <v>2024</v>
      </c>
    </row>
    <row r="20" spans="1:20" x14ac:dyDescent="0.25">
      <c r="A20" s="70">
        <v>2</v>
      </c>
      <c r="B20" s="18" t="s">
        <v>76</v>
      </c>
      <c r="C20" s="17">
        <v>1965</v>
      </c>
      <c r="D20" s="17"/>
      <c r="E20" s="17" t="s">
        <v>74</v>
      </c>
      <c r="F20" s="15">
        <v>2</v>
      </c>
      <c r="G20" s="15">
        <v>2</v>
      </c>
      <c r="H20" s="19">
        <v>457.1</v>
      </c>
      <c r="I20" s="54">
        <v>357.1</v>
      </c>
      <c r="J20" s="26">
        <v>296.2</v>
      </c>
      <c r="K20" s="20">
        <v>18</v>
      </c>
      <c r="L20" s="30">
        <v>3783449.45</v>
      </c>
      <c r="M20" s="21"/>
      <c r="N20" s="21"/>
      <c r="O20" s="30">
        <v>4079783.85</v>
      </c>
      <c r="P20" s="21"/>
      <c r="Q20" s="21"/>
      <c r="R20" s="22">
        <v>2024</v>
      </c>
      <c r="S20" s="22">
        <v>2024</v>
      </c>
    </row>
    <row r="21" spans="1:20" ht="15.75" customHeight="1" x14ac:dyDescent="0.25">
      <c r="A21" s="38">
        <v>3</v>
      </c>
      <c r="B21" s="16" t="s">
        <v>75</v>
      </c>
      <c r="C21" s="17">
        <v>1977</v>
      </c>
      <c r="D21" s="17"/>
      <c r="E21" s="17" t="s">
        <v>74</v>
      </c>
      <c r="F21" s="15">
        <v>2</v>
      </c>
      <c r="G21" s="15">
        <v>2</v>
      </c>
      <c r="H21" s="19">
        <v>806.8</v>
      </c>
      <c r="I21" s="54">
        <v>806.8</v>
      </c>
      <c r="J21" s="26">
        <v>745</v>
      </c>
      <c r="K21" s="20">
        <v>31</v>
      </c>
      <c r="L21" s="31">
        <v>3176459.63</v>
      </c>
      <c r="M21" s="21"/>
      <c r="N21" s="21"/>
      <c r="O21" s="31">
        <v>3176459.63</v>
      </c>
      <c r="P21" s="21"/>
      <c r="Q21" s="21"/>
      <c r="R21" s="22">
        <v>2024</v>
      </c>
      <c r="S21" s="22">
        <v>2024</v>
      </c>
    </row>
    <row r="22" spans="1:20" ht="15.75" customHeight="1" x14ac:dyDescent="0.25">
      <c r="A22" s="61">
        <v>4</v>
      </c>
      <c r="B22" s="16" t="s">
        <v>78</v>
      </c>
      <c r="C22" s="17">
        <v>1983</v>
      </c>
      <c r="D22" s="17"/>
      <c r="E22" s="17" t="s">
        <v>77</v>
      </c>
      <c r="F22" s="15">
        <v>3</v>
      </c>
      <c r="G22" s="15">
        <v>3</v>
      </c>
      <c r="H22" s="19">
        <v>1298.0999999999999</v>
      </c>
      <c r="I22" s="54">
        <v>860.7</v>
      </c>
      <c r="J22" s="26">
        <v>734.8</v>
      </c>
      <c r="K22" s="20">
        <v>34</v>
      </c>
      <c r="L22" s="31">
        <v>3626084.15</v>
      </c>
      <c r="M22" s="21"/>
      <c r="N22" s="21"/>
      <c r="O22" s="31">
        <v>3626084.15</v>
      </c>
      <c r="P22" s="21"/>
      <c r="Q22" s="21"/>
      <c r="R22" s="22">
        <v>2024</v>
      </c>
      <c r="S22" s="22">
        <v>2024</v>
      </c>
    </row>
    <row r="23" spans="1:20" ht="15.75" customHeight="1" x14ac:dyDescent="0.25">
      <c r="A23" s="63">
        <v>5</v>
      </c>
      <c r="B23" s="23" t="s">
        <v>89</v>
      </c>
      <c r="C23" s="24">
        <v>1971</v>
      </c>
      <c r="D23" s="24"/>
      <c r="E23" s="24" t="s">
        <v>74</v>
      </c>
      <c r="F23" s="25">
        <v>2</v>
      </c>
      <c r="G23" s="25">
        <v>1</v>
      </c>
      <c r="H23" s="26">
        <v>338.1</v>
      </c>
      <c r="I23" s="26">
        <v>338.1</v>
      </c>
      <c r="J23" s="26">
        <v>338.1</v>
      </c>
      <c r="K23" s="27">
        <v>20</v>
      </c>
      <c r="L23" s="55">
        <v>1392416.31</v>
      </c>
      <c r="M23" s="64"/>
      <c r="N23" s="64"/>
      <c r="O23" s="55">
        <v>1392416.31</v>
      </c>
      <c r="P23" s="64"/>
      <c r="Q23" s="64"/>
      <c r="R23" s="22">
        <v>2024</v>
      </c>
      <c r="S23" s="22">
        <v>2024</v>
      </c>
      <c r="T23" s="65"/>
    </row>
    <row r="24" spans="1:20" ht="15.75" customHeight="1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20" ht="15.75" customHeight="1" x14ac:dyDescent="0.25">
      <c r="A25" s="77" t="s">
        <v>28</v>
      </c>
      <c r="B25" s="7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0" x14ac:dyDescent="0.25">
      <c r="A26" s="77" t="s">
        <v>30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20" ht="36.75" customHeight="1" x14ac:dyDescent="0.25">
      <c r="A27" s="77" t="s">
        <v>28</v>
      </c>
      <c r="B27" s="7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30.75" customHeight="1" x14ac:dyDescent="0.25">
      <c r="A28" s="38">
        <v>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0" ht="15.75" customHeight="1" x14ac:dyDescent="0.25">
      <c r="A29" s="38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0" x14ac:dyDescent="0.25">
      <c r="A30" s="77" t="s">
        <v>31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20" x14ac:dyDescent="0.25">
      <c r="A31" s="77" t="s">
        <v>28</v>
      </c>
      <c r="B31" s="7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0" s="59" customFormat="1" ht="15.75" customHeight="1" x14ac:dyDescent="0.25">
      <c r="A32" s="38">
        <v>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</row>
    <row r="33" spans="1:20" ht="15.75" customHeight="1" x14ac:dyDescent="0.25">
      <c r="A33" s="38">
        <v>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20" ht="19.5" customHeight="1" x14ac:dyDescent="0.25">
      <c r="A34" s="73" t="s">
        <v>34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20" x14ac:dyDescent="0.25">
      <c r="A35" s="73" t="s">
        <v>27</v>
      </c>
      <c r="B35" s="73"/>
      <c r="C35" s="3"/>
      <c r="D35" s="3"/>
      <c r="E35" s="3"/>
      <c r="F35" s="3"/>
      <c r="G35" s="3"/>
      <c r="H35" s="57">
        <f>H38+H39</f>
        <v>2608</v>
      </c>
      <c r="I35" s="57">
        <f>I38+I39</f>
        <v>2608</v>
      </c>
      <c r="J35" s="57">
        <f>J38+J39</f>
        <v>1701.3999999999999</v>
      </c>
      <c r="K35" s="67">
        <v>36</v>
      </c>
      <c r="L35" s="58">
        <f>L38+L39</f>
        <v>6125301.7300000004</v>
      </c>
      <c r="M35" s="58">
        <f t="shared" ref="M35:Q35" si="1">M39</f>
        <v>0</v>
      </c>
      <c r="N35" s="58">
        <f t="shared" si="1"/>
        <v>0</v>
      </c>
      <c r="O35" s="58">
        <f>O38+O39</f>
        <v>6125301.7300000004</v>
      </c>
      <c r="P35" s="58">
        <f t="shared" si="1"/>
        <v>0</v>
      </c>
      <c r="Q35" s="58">
        <f t="shared" si="1"/>
        <v>0</v>
      </c>
      <c r="R35" s="56" t="s">
        <v>88</v>
      </c>
      <c r="S35" s="56" t="s">
        <v>88</v>
      </c>
    </row>
    <row r="36" spans="1:20" x14ac:dyDescent="0.25">
      <c r="A36" s="77" t="s">
        <v>32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20" ht="15.75" customHeight="1" x14ac:dyDescent="0.25">
      <c r="A37" s="80" t="s">
        <v>28</v>
      </c>
      <c r="B37" s="80"/>
      <c r="C37" s="39"/>
      <c r="D37" s="39"/>
      <c r="E37" s="39"/>
      <c r="F37" s="39"/>
      <c r="G37" s="39"/>
      <c r="H37" s="37">
        <f>SUM(H38:H39)</f>
        <v>2608</v>
      </c>
      <c r="I37" s="37">
        <f>SUM(I38:I39)</f>
        <v>2608</v>
      </c>
      <c r="J37" s="37">
        <f>SUM(J38:J39)</f>
        <v>1701.3999999999999</v>
      </c>
      <c r="K37" s="39">
        <v>24</v>
      </c>
      <c r="L37" s="41">
        <f>L38+L39</f>
        <v>6125301.7300000004</v>
      </c>
      <c r="M37" s="42">
        <v>0</v>
      </c>
      <c r="N37" s="42">
        <v>0</v>
      </c>
      <c r="O37" s="41">
        <f>O38+O39</f>
        <v>6125301.7300000004</v>
      </c>
      <c r="P37" s="42">
        <v>0</v>
      </c>
      <c r="Q37" s="42">
        <v>0</v>
      </c>
      <c r="R37" s="39" t="s">
        <v>88</v>
      </c>
      <c r="S37" s="39" t="s">
        <v>88</v>
      </c>
    </row>
    <row r="38" spans="1:20" ht="15.75" customHeight="1" x14ac:dyDescent="0.25">
      <c r="A38" s="66">
        <v>1</v>
      </c>
      <c r="B38" s="29" t="s">
        <v>92</v>
      </c>
      <c r="C38" s="24">
        <v>1964</v>
      </c>
      <c r="D38" s="24"/>
      <c r="E38" s="24" t="s">
        <v>74</v>
      </c>
      <c r="F38" s="25">
        <v>2</v>
      </c>
      <c r="G38" s="25">
        <v>3</v>
      </c>
      <c r="H38" s="26">
        <v>469.9</v>
      </c>
      <c r="I38" s="54">
        <v>469.9</v>
      </c>
      <c r="J38" s="26">
        <v>295.3</v>
      </c>
      <c r="K38" s="27">
        <v>12</v>
      </c>
      <c r="L38" s="32">
        <v>2524538.77</v>
      </c>
      <c r="M38" s="28"/>
      <c r="N38" s="28"/>
      <c r="O38" s="32">
        <v>2524538.77</v>
      </c>
      <c r="P38" s="28"/>
      <c r="Q38" s="28"/>
      <c r="R38" s="22">
        <v>2025</v>
      </c>
      <c r="S38" s="22">
        <v>2025</v>
      </c>
    </row>
    <row r="39" spans="1:20" s="65" customFormat="1" ht="15.75" customHeight="1" x14ac:dyDescent="0.25">
      <c r="A39" s="38">
        <v>2</v>
      </c>
      <c r="B39" s="29" t="s">
        <v>91</v>
      </c>
      <c r="C39" s="24">
        <v>1985</v>
      </c>
      <c r="D39" s="24"/>
      <c r="E39" s="24" t="s">
        <v>74</v>
      </c>
      <c r="F39" s="25">
        <v>3</v>
      </c>
      <c r="G39" s="25">
        <v>3</v>
      </c>
      <c r="H39" s="26">
        <v>2138.1</v>
      </c>
      <c r="I39" s="54">
        <v>2138.1</v>
      </c>
      <c r="J39" s="26">
        <v>1406.1</v>
      </c>
      <c r="K39" s="27">
        <v>24</v>
      </c>
      <c r="L39" s="32">
        <v>3600762.96</v>
      </c>
      <c r="M39" s="28"/>
      <c r="N39" s="28"/>
      <c r="O39" s="32">
        <v>3600762.96</v>
      </c>
      <c r="P39" s="28"/>
      <c r="Q39" s="28"/>
      <c r="R39" s="22">
        <v>2025</v>
      </c>
      <c r="S39" s="22">
        <v>2025</v>
      </c>
      <c r="T39" s="1"/>
    </row>
    <row r="40" spans="1:20" x14ac:dyDescent="0.25">
      <c r="A40" s="77" t="s">
        <v>29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20" ht="15.75" customHeight="1" x14ac:dyDescent="0.25">
      <c r="A41" s="77" t="s">
        <v>28</v>
      </c>
      <c r="B41" s="7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0" ht="15.75" customHeight="1" x14ac:dyDescent="0.25">
      <c r="A42" s="77" t="s">
        <v>30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20" ht="15.75" customHeight="1" x14ac:dyDescent="0.25">
      <c r="A43" s="77" t="s">
        <v>28</v>
      </c>
      <c r="B43" s="7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0" ht="15.75" customHeight="1" x14ac:dyDescent="0.25">
      <c r="A44" s="38">
        <v>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0" x14ac:dyDescent="0.25">
      <c r="A45" s="77" t="s">
        <v>31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20" ht="28.5" customHeight="1" x14ac:dyDescent="0.25">
      <c r="A46" s="77" t="s">
        <v>28</v>
      </c>
      <c r="B46" s="7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0" ht="27.75" customHeight="1" x14ac:dyDescent="0.25">
      <c r="A47" s="38">
        <v>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0" ht="15.75" customHeight="1" x14ac:dyDescent="0.25">
      <c r="A48" s="73" t="s">
        <v>80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20" x14ac:dyDescent="0.25">
      <c r="A49" s="79" t="s">
        <v>27</v>
      </c>
      <c r="B49" s="79"/>
      <c r="C49" s="56"/>
      <c r="D49" s="56"/>
      <c r="E49" s="56"/>
      <c r="F49" s="56"/>
      <c r="G49" s="56"/>
      <c r="H49" s="57">
        <f>H52</f>
        <v>808</v>
      </c>
      <c r="I49" s="57">
        <f t="shared" ref="I49:Q49" si="2">I52</f>
        <v>471</v>
      </c>
      <c r="J49" s="57">
        <f t="shared" si="2"/>
        <v>471</v>
      </c>
      <c r="K49" s="57">
        <f t="shared" si="2"/>
        <v>25</v>
      </c>
      <c r="L49" s="58">
        <f t="shared" si="2"/>
        <v>4862609.08</v>
      </c>
      <c r="M49" s="58">
        <f t="shared" si="2"/>
        <v>0</v>
      </c>
      <c r="N49" s="58">
        <f t="shared" si="2"/>
        <v>0</v>
      </c>
      <c r="O49" s="58">
        <f t="shared" si="2"/>
        <v>4862609.08</v>
      </c>
      <c r="P49" s="58">
        <f t="shared" si="2"/>
        <v>0</v>
      </c>
      <c r="Q49" s="58">
        <f t="shared" si="2"/>
        <v>0</v>
      </c>
      <c r="R49" s="56">
        <v>2023</v>
      </c>
      <c r="S49" s="56">
        <v>2023</v>
      </c>
      <c r="T49" s="59"/>
    </row>
    <row r="50" spans="1:20" x14ac:dyDescent="0.25">
      <c r="A50" s="77" t="s">
        <v>32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20" ht="15.75" customHeight="1" x14ac:dyDescent="0.25">
      <c r="A51" s="81" t="s">
        <v>28</v>
      </c>
      <c r="B51" s="81"/>
      <c r="C51" s="39"/>
      <c r="D51" s="39"/>
      <c r="E51" s="39"/>
      <c r="F51" s="39"/>
      <c r="G51" s="39"/>
      <c r="H51" s="40">
        <v>808</v>
      </c>
      <c r="I51" s="40">
        <v>471</v>
      </c>
      <c r="J51" s="40">
        <v>471</v>
      </c>
      <c r="K51" s="39">
        <v>25</v>
      </c>
      <c r="L51" s="41">
        <v>4862609.08</v>
      </c>
      <c r="M51" s="41">
        <v>0</v>
      </c>
      <c r="N51" s="41">
        <v>0</v>
      </c>
      <c r="O51" s="41">
        <v>4862609.08</v>
      </c>
      <c r="P51" s="41">
        <v>0</v>
      </c>
      <c r="Q51" s="41">
        <v>0</v>
      </c>
      <c r="R51" s="39"/>
      <c r="S51" s="39"/>
    </row>
    <row r="52" spans="1:20" ht="15.75" customHeight="1" x14ac:dyDescent="0.25">
      <c r="A52" s="38">
        <v>1</v>
      </c>
      <c r="B52" s="24" t="s">
        <v>79</v>
      </c>
      <c r="C52" s="22">
        <v>1978</v>
      </c>
      <c r="D52" s="22"/>
      <c r="E52" s="22" t="s">
        <v>74</v>
      </c>
      <c r="F52" s="22">
        <v>2</v>
      </c>
      <c r="G52" s="22">
        <v>2</v>
      </c>
      <c r="H52" s="26">
        <v>808</v>
      </c>
      <c r="I52" s="26">
        <v>471</v>
      </c>
      <c r="J52" s="26">
        <v>471</v>
      </c>
      <c r="K52" s="22">
        <v>25</v>
      </c>
      <c r="L52" s="55">
        <f>'Раздел II'!C21</f>
        <v>4862609.08</v>
      </c>
      <c r="M52" s="55"/>
      <c r="N52" s="55"/>
      <c r="O52" s="55">
        <f>L52</f>
        <v>4862609.08</v>
      </c>
      <c r="P52" s="55"/>
      <c r="Q52" s="55"/>
      <c r="R52" s="22">
        <v>2023</v>
      </c>
      <c r="S52" s="22">
        <v>2023</v>
      </c>
    </row>
    <row r="53" spans="1:20" ht="15.75" customHeight="1" x14ac:dyDescent="0.25">
      <c r="A53" s="77" t="s">
        <v>29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20" ht="15.75" customHeight="1" x14ac:dyDescent="0.25">
      <c r="A54" s="77" t="s">
        <v>28</v>
      </c>
      <c r="B54" s="7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0" ht="15.75" customHeight="1" x14ac:dyDescent="0.25">
      <c r="A55" s="77" t="s">
        <v>30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20" x14ac:dyDescent="0.25">
      <c r="A56" s="77" t="s">
        <v>28</v>
      </c>
      <c r="B56" s="7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20" ht="15.75" customHeight="1" x14ac:dyDescent="0.25">
      <c r="A57" s="38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20" ht="15.75" customHeight="1" x14ac:dyDescent="0.25">
      <c r="A58" s="77" t="s">
        <v>31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20" ht="15.75" customHeight="1" x14ac:dyDescent="0.25">
      <c r="A59" s="77" t="s">
        <v>28</v>
      </c>
      <c r="B59" s="7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20" ht="15.75" customHeight="1" x14ac:dyDescent="0.25">
      <c r="A60" s="38">
        <v>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20" ht="30.75" customHeight="1" x14ac:dyDescent="0.25"/>
    <row r="62" spans="1:20" ht="36" customHeight="1" x14ac:dyDescent="0.25"/>
    <row r="63" spans="1:20" ht="15.75" customHeight="1" x14ac:dyDescent="0.25"/>
    <row r="65" spans="1:20" s="59" customFormat="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 x14ac:dyDescent="0.25"/>
    <row r="67" spans="1:20" ht="15.75" customHeight="1" x14ac:dyDescent="0.25"/>
    <row r="68" spans="1:20" ht="15.75" customHeight="1" x14ac:dyDescent="0.25"/>
    <row r="70" spans="1:20" ht="15.75" customHeight="1" x14ac:dyDescent="0.25"/>
    <row r="71" spans="1:20" ht="15.75" customHeight="1" x14ac:dyDescent="0.25"/>
    <row r="72" spans="1:20" ht="15.75" customHeight="1" x14ac:dyDescent="0.25"/>
    <row r="73" spans="1:20" ht="15.75" customHeight="1" x14ac:dyDescent="0.25"/>
    <row r="74" spans="1:20" ht="28.5" customHeight="1" x14ac:dyDescent="0.25"/>
    <row r="75" spans="1:20" ht="29.25" customHeight="1" x14ac:dyDescent="0.25"/>
    <row r="76" spans="1:20" ht="15.75" customHeight="1" x14ac:dyDescent="0.25"/>
  </sheetData>
  <mergeCells count="54">
    <mergeCell ref="N2:R2"/>
    <mergeCell ref="A55:S55"/>
    <mergeCell ref="A56:B56"/>
    <mergeCell ref="A58:S58"/>
    <mergeCell ref="A59:B59"/>
    <mergeCell ref="A49:B49"/>
    <mergeCell ref="A50:S50"/>
    <mergeCell ref="A51:B51"/>
    <mergeCell ref="A53:S53"/>
    <mergeCell ref="A54:B54"/>
    <mergeCell ref="A42:S42"/>
    <mergeCell ref="A43:B43"/>
    <mergeCell ref="A45:S45"/>
    <mergeCell ref="A46:B46"/>
    <mergeCell ref="A48:S48"/>
    <mergeCell ref="A35:B35"/>
    <mergeCell ref="A36:S36"/>
    <mergeCell ref="A37:B37"/>
    <mergeCell ref="A40:S40"/>
    <mergeCell ref="A41:B41"/>
    <mergeCell ref="A26:S26"/>
    <mergeCell ref="A27:B27"/>
    <mergeCell ref="A30:S30"/>
    <mergeCell ref="A31:B31"/>
    <mergeCell ref="A34:S34"/>
    <mergeCell ref="A16:B16"/>
    <mergeCell ref="A17:S17"/>
    <mergeCell ref="A18:B18"/>
    <mergeCell ref="A24:S24"/>
    <mergeCell ref="A25:B25"/>
    <mergeCell ref="L11:L12"/>
    <mergeCell ref="R12:R13"/>
    <mergeCell ref="S12:S13"/>
    <mergeCell ref="A10:A13"/>
    <mergeCell ref="B10:B13"/>
    <mergeCell ref="C10:D10"/>
    <mergeCell ref="E10:E13"/>
    <mergeCell ref="F10:F13"/>
    <mergeCell ref="A15:S15"/>
    <mergeCell ref="B2:C2"/>
    <mergeCell ref="H1:K1"/>
    <mergeCell ref="H2:L2"/>
    <mergeCell ref="N1:S1"/>
    <mergeCell ref="M11:Q11"/>
    <mergeCell ref="G10:G13"/>
    <mergeCell ref="H10:H12"/>
    <mergeCell ref="I10:J10"/>
    <mergeCell ref="K10:K12"/>
    <mergeCell ref="L10:Q10"/>
    <mergeCell ref="R10:S11"/>
    <mergeCell ref="C11:C13"/>
    <mergeCell ref="D11:D13"/>
    <mergeCell ref="I11:I12"/>
    <mergeCell ref="J11:J12"/>
  </mergeCells>
  <pageMargins left="0.25" right="0.25" top="0.75" bottom="0.75" header="0.3" footer="0.3"/>
  <pageSetup paperSize="9" scale="71" fitToHeight="0" orientation="landscape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zoomScale="90" zoomScaleNormal="90" zoomScaleSheetLayoutView="80" workbookViewId="0">
      <selection activeCell="P11" sqref="P11"/>
    </sheetView>
  </sheetViews>
  <sheetFormatPr defaultRowHeight="15.75" x14ac:dyDescent="0.25"/>
  <cols>
    <col min="1" max="1" width="4.85546875" style="1" customWidth="1"/>
    <col min="2" max="2" width="34.140625" style="1" customWidth="1"/>
    <col min="3" max="3" width="13.7109375" style="1" customWidth="1"/>
    <col min="4" max="4" width="9.140625" style="1"/>
    <col min="5" max="5" width="10" style="1" customWidth="1"/>
    <col min="6" max="6" width="9.5703125" style="1" customWidth="1"/>
    <col min="7" max="10" width="9.140625" style="1"/>
    <col min="11" max="11" width="8.5703125" style="1" customWidth="1"/>
    <col min="12" max="12" width="7" style="1" customWidth="1"/>
    <col min="13" max="14" width="9.140625" style="1"/>
    <col min="15" max="15" width="9.140625" style="1" customWidth="1"/>
    <col min="16" max="16" width="12.5703125" style="1" customWidth="1"/>
    <col min="17" max="18" width="9.140625" style="1"/>
    <col min="19" max="19" width="7.42578125" style="1" customWidth="1"/>
    <col min="20" max="20" width="13.28515625" style="1" customWidth="1"/>
    <col min="21" max="22" width="7.42578125" style="1" customWidth="1"/>
    <col min="23" max="23" width="6.42578125" style="1" customWidth="1"/>
    <col min="24" max="24" width="6.5703125" style="1" customWidth="1"/>
    <col min="25" max="25" width="9.140625" style="1"/>
    <col min="26" max="26" width="11.85546875" style="1" customWidth="1"/>
    <col min="27" max="27" width="14.7109375" style="1" customWidth="1"/>
    <col min="28" max="16384" width="9.140625" style="1"/>
  </cols>
  <sheetData>
    <row r="1" spans="1:27" ht="18.75" x14ac:dyDescent="0.25">
      <c r="F1" s="5" t="s">
        <v>65</v>
      </c>
    </row>
    <row r="2" spans="1:27" ht="18.75" x14ac:dyDescent="0.3">
      <c r="C2" s="6"/>
    </row>
    <row r="3" spans="1:27" x14ac:dyDescent="0.25">
      <c r="A3" s="77" t="s">
        <v>0</v>
      </c>
      <c r="B3" s="77" t="s">
        <v>37</v>
      </c>
      <c r="C3" s="77" t="s">
        <v>38</v>
      </c>
      <c r="D3" s="77" t="s">
        <v>39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44.25" customHeight="1" x14ac:dyDescent="0.25">
      <c r="A4" s="77"/>
      <c r="B4" s="77"/>
      <c r="C4" s="77"/>
      <c r="D4" s="77" t="s">
        <v>40</v>
      </c>
      <c r="E4" s="77"/>
      <c r="F4" s="77"/>
      <c r="G4" s="77"/>
      <c r="H4" s="77"/>
      <c r="I4" s="77"/>
      <c r="J4" s="77"/>
      <c r="K4" s="85" t="s">
        <v>41</v>
      </c>
      <c r="L4" s="85"/>
      <c r="M4" s="77" t="s">
        <v>42</v>
      </c>
      <c r="N4" s="77"/>
      <c r="O4" s="77" t="s">
        <v>43</v>
      </c>
      <c r="P4" s="77"/>
      <c r="Q4" s="77" t="s">
        <v>44</v>
      </c>
      <c r="R4" s="77"/>
      <c r="S4" s="77" t="s">
        <v>45</v>
      </c>
      <c r="T4" s="77"/>
      <c r="U4" s="77"/>
      <c r="V4" s="77"/>
      <c r="W4" s="77" t="s">
        <v>46</v>
      </c>
      <c r="X4" s="77"/>
      <c r="Y4" s="85" t="s">
        <v>47</v>
      </c>
      <c r="Z4" s="85" t="s">
        <v>48</v>
      </c>
      <c r="AA4" s="77" t="s">
        <v>49</v>
      </c>
    </row>
    <row r="5" spans="1:27" ht="99.75" customHeight="1" x14ac:dyDescent="0.25">
      <c r="A5" s="77"/>
      <c r="B5" s="77"/>
      <c r="C5" s="77"/>
      <c r="D5" s="2" t="s">
        <v>50</v>
      </c>
      <c r="E5" s="2" t="s">
        <v>51</v>
      </c>
      <c r="F5" s="8" t="s">
        <v>52</v>
      </c>
      <c r="G5" s="2" t="s">
        <v>53</v>
      </c>
      <c r="H5" s="2" t="s">
        <v>54</v>
      </c>
      <c r="I5" s="2" t="s">
        <v>55</v>
      </c>
      <c r="J5" s="2" t="s">
        <v>56</v>
      </c>
      <c r="K5" s="85"/>
      <c r="L5" s="85"/>
      <c r="M5" s="77"/>
      <c r="N5" s="77"/>
      <c r="O5" s="77"/>
      <c r="P5" s="77"/>
      <c r="Q5" s="77"/>
      <c r="R5" s="77"/>
      <c r="S5" s="77" t="s">
        <v>57</v>
      </c>
      <c r="T5" s="77"/>
      <c r="U5" s="77" t="s">
        <v>58</v>
      </c>
      <c r="V5" s="77"/>
      <c r="W5" s="77"/>
      <c r="X5" s="77"/>
      <c r="Y5" s="85"/>
      <c r="Z5" s="85"/>
      <c r="AA5" s="77"/>
    </row>
    <row r="6" spans="1:27" ht="31.5" x14ac:dyDescent="0.25">
      <c r="A6" s="77"/>
      <c r="B6" s="77"/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59</v>
      </c>
      <c r="L6" s="2" t="s">
        <v>26</v>
      </c>
      <c r="M6" s="2" t="s">
        <v>59</v>
      </c>
      <c r="N6" s="2" t="s">
        <v>26</v>
      </c>
      <c r="O6" s="2" t="s">
        <v>24</v>
      </c>
      <c r="P6" s="2" t="s">
        <v>26</v>
      </c>
      <c r="Q6" s="2" t="s">
        <v>24</v>
      </c>
      <c r="R6" s="2" t="s">
        <v>26</v>
      </c>
      <c r="S6" s="2" t="s">
        <v>24</v>
      </c>
      <c r="T6" s="2" t="s">
        <v>26</v>
      </c>
      <c r="U6" s="2" t="s">
        <v>24</v>
      </c>
      <c r="V6" s="2" t="s">
        <v>26</v>
      </c>
      <c r="W6" s="2" t="s">
        <v>60</v>
      </c>
      <c r="X6" s="2" t="s">
        <v>26</v>
      </c>
      <c r="Y6" s="2" t="s">
        <v>26</v>
      </c>
      <c r="Z6" s="2" t="s">
        <v>26</v>
      </c>
      <c r="AA6" s="2" t="s">
        <v>26</v>
      </c>
    </row>
    <row r="7" spans="1:2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</row>
    <row r="8" spans="1:27" ht="15.75" customHeight="1" x14ac:dyDescent="0.25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spans="1:27" s="43" customFormat="1" x14ac:dyDescent="0.25">
      <c r="A9" s="80" t="s">
        <v>28</v>
      </c>
      <c r="B9" s="80"/>
      <c r="C9" s="48">
        <f>C10+C11+C12+C13+C14</f>
        <v>19334145.209999997</v>
      </c>
      <c r="D9" s="48">
        <f t="shared" ref="D9:AA9" si="0">D12+D13</f>
        <v>0</v>
      </c>
      <c r="E9" s="48">
        <f t="shared" si="0"/>
        <v>0</v>
      </c>
      <c r="F9" s="48">
        <f t="shared" si="0"/>
        <v>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8">
        <f t="shared" si="0"/>
        <v>0</v>
      </c>
      <c r="L9" s="48">
        <f t="shared" si="0"/>
        <v>0</v>
      </c>
      <c r="M9" s="48">
        <f t="shared" si="0"/>
        <v>0</v>
      </c>
      <c r="N9" s="48">
        <f t="shared" si="0"/>
        <v>0</v>
      </c>
      <c r="O9" s="48">
        <f>O10+O11+O12+O13+O14</f>
        <v>2114.6</v>
      </c>
      <c r="P9" s="48">
        <f>P10+P11+P12+P13+P14</f>
        <v>14984074.860000001</v>
      </c>
      <c r="Q9" s="48">
        <f t="shared" si="0"/>
        <v>0</v>
      </c>
      <c r="R9" s="48">
        <f t="shared" si="0"/>
        <v>0</v>
      </c>
      <c r="S9" s="48">
        <f t="shared" si="0"/>
        <v>710</v>
      </c>
      <c r="T9" s="48">
        <f t="shared" si="0"/>
        <v>2945738.03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>Z10+Z11+Z12+Z13+Z14</f>
        <v>1404332.3199999998</v>
      </c>
      <c r="AA9" s="48">
        <f t="shared" si="0"/>
        <v>0</v>
      </c>
    </row>
    <row r="10" spans="1:27" ht="18.75" customHeight="1" x14ac:dyDescent="0.25">
      <c r="A10" s="69">
        <v>1</v>
      </c>
      <c r="B10" s="16" t="s">
        <v>73</v>
      </c>
      <c r="C10" s="30">
        <v>7059401.2699999996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770</v>
      </c>
      <c r="P10" s="30">
        <v>6546642.8700000001</v>
      </c>
      <c r="Q10" s="30"/>
      <c r="R10" s="30"/>
      <c r="S10" s="30"/>
      <c r="T10" s="30"/>
      <c r="U10" s="30"/>
      <c r="V10" s="30"/>
      <c r="W10" s="30"/>
      <c r="X10" s="30"/>
      <c r="Y10" s="30"/>
      <c r="Z10" s="30" t="s">
        <v>81</v>
      </c>
      <c r="AA10" s="30"/>
    </row>
    <row r="11" spans="1:27" x14ac:dyDescent="0.25">
      <c r="A11" s="69">
        <v>2</v>
      </c>
      <c r="B11" s="18" t="s">
        <v>76</v>
      </c>
      <c r="C11" s="30">
        <f>P11+Z11</f>
        <v>4079783.85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445</v>
      </c>
      <c r="P11" s="30">
        <v>3783449.45</v>
      </c>
      <c r="Q11" s="30"/>
      <c r="R11" s="30"/>
      <c r="S11" s="30"/>
      <c r="T11" s="30"/>
      <c r="U11" s="30"/>
      <c r="V11" s="30"/>
      <c r="W11" s="30"/>
      <c r="X11" s="30"/>
      <c r="Y11" s="30"/>
      <c r="Z11" s="30" t="s">
        <v>82</v>
      </c>
      <c r="AA11" s="30"/>
    </row>
    <row r="12" spans="1:27" ht="17.25" customHeight="1" x14ac:dyDescent="0.25">
      <c r="A12" s="36">
        <v>3</v>
      </c>
      <c r="B12" s="16" t="s">
        <v>75</v>
      </c>
      <c r="C12" s="30">
        <v>3176459.63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31"/>
      <c r="P12" s="31"/>
      <c r="Q12" s="49"/>
      <c r="R12" s="49"/>
      <c r="S12" s="31">
        <v>710</v>
      </c>
      <c r="T12" s="31">
        <v>2945738.03</v>
      </c>
      <c r="U12" s="49"/>
      <c r="V12" s="49"/>
      <c r="W12" s="49"/>
      <c r="X12" s="49"/>
      <c r="Y12" s="49"/>
      <c r="Z12" s="30">
        <v>230721.6</v>
      </c>
      <c r="AA12" s="49"/>
    </row>
    <row r="13" spans="1:27" ht="17.25" customHeight="1" x14ac:dyDescent="0.25">
      <c r="A13" s="36">
        <v>4</v>
      </c>
      <c r="B13" s="23" t="s">
        <v>78</v>
      </c>
      <c r="C13" s="32">
        <v>3626084.15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33">
        <v>650</v>
      </c>
      <c r="P13" s="33">
        <v>3362704.15</v>
      </c>
      <c r="Q13" s="49"/>
      <c r="R13" s="49"/>
      <c r="S13" s="49"/>
      <c r="T13" s="49"/>
      <c r="U13" s="49"/>
      <c r="V13" s="49"/>
      <c r="W13" s="49"/>
      <c r="X13" s="49"/>
      <c r="Y13" s="49"/>
      <c r="Z13" s="32">
        <v>263380</v>
      </c>
      <c r="AA13" s="49"/>
    </row>
    <row r="14" spans="1:27" x14ac:dyDescent="0.25">
      <c r="A14" s="62">
        <v>5</v>
      </c>
      <c r="B14" s="23" t="s">
        <v>89</v>
      </c>
      <c r="C14" s="32">
        <v>1392416.31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33">
        <v>249.6</v>
      </c>
      <c r="P14" s="33">
        <v>1291278.3899999999</v>
      </c>
      <c r="Q14" s="49"/>
      <c r="R14" s="49"/>
      <c r="S14" s="49"/>
      <c r="T14" s="49"/>
      <c r="U14" s="49"/>
      <c r="V14" s="49"/>
      <c r="W14" s="49"/>
      <c r="X14" s="49"/>
      <c r="Y14" s="49"/>
      <c r="Z14" s="32">
        <v>101137.92</v>
      </c>
      <c r="AA14" s="49"/>
    </row>
    <row r="15" spans="1:27" s="43" customFormat="1" x14ac:dyDescent="0.25">
      <c r="A15" s="81" t="s">
        <v>34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7" s="45" customFormat="1" x14ac:dyDescent="0.25">
      <c r="A16" s="80" t="s">
        <v>28</v>
      </c>
      <c r="B16" s="80"/>
      <c r="C16" s="41">
        <f>C17+C18</f>
        <v>6125301.7300000004</v>
      </c>
      <c r="D16" s="41">
        <f t="shared" ref="D16:AA16" si="1">D18</f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1">
        <v>620</v>
      </c>
      <c r="P16" s="41">
        <f t="shared" si="1"/>
        <v>3339222.16</v>
      </c>
      <c r="Q16" s="41">
        <f t="shared" si="1"/>
        <v>0</v>
      </c>
      <c r="R16" s="41">
        <f t="shared" si="1"/>
        <v>0</v>
      </c>
      <c r="S16" s="41">
        <f>S17</f>
        <v>542</v>
      </c>
      <c r="T16" s="41">
        <f>T17</f>
        <v>2341169.33</v>
      </c>
      <c r="U16" s="41">
        <f t="shared" si="1"/>
        <v>0</v>
      </c>
      <c r="V16" s="41">
        <f t="shared" si="1"/>
        <v>0</v>
      </c>
      <c r="W16" s="41">
        <f t="shared" si="1"/>
        <v>0</v>
      </c>
      <c r="X16" s="41">
        <f t="shared" si="1"/>
        <v>0</v>
      </c>
      <c r="Y16" s="41">
        <f t="shared" si="1"/>
        <v>0</v>
      </c>
      <c r="Z16" s="41">
        <f>Z17+Z18</f>
        <v>444910.24</v>
      </c>
      <c r="AA16" s="41">
        <f t="shared" si="1"/>
        <v>0</v>
      </c>
    </row>
    <row r="17" spans="1:27" s="45" customFormat="1" x14ac:dyDescent="0.25">
      <c r="A17" s="44">
        <v>1</v>
      </c>
      <c r="B17" s="34" t="s">
        <v>92</v>
      </c>
      <c r="C17" s="32">
        <v>2524538.77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542</v>
      </c>
      <c r="T17" s="32">
        <v>2341169.33</v>
      </c>
      <c r="U17" s="32"/>
      <c r="V17" s="32"/>
      <c r="W17" s="32"/>
      <c r="X17" s="32"/>
      <c r="Y17" s="32"/>
      <c r="Z17" s="32">
        <v>183369.44</v>
      </c>
      <c r="AA17" s="32"/>
    </row>
    <row r="18" spans="1:27" x14ac:dyDescent="0.25">
      <c r="A18" s="44">
        <v>2</v>
      </c>
      <c r="B18" s="23" t="s">
        <v>90</v>
      </c>
      <c r="C18" s="32">
        <v>3600762.96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620</v>
      </c>
      <c r="P18" s="30">
        <v>3339222.16</v>
      </c>
      <c r="Q18" s="30"/>
      <c r="R18" s="30"/>
      <c r="S18" s="32"/>
      <c r="T18" s="32"/>
      <c r="U18" s="30"/>
      <c r="V18" s="30"/>
      <c r="W18" s="30"/>
      <c r="X18" s="30"/>
      <c r="Y18" s="30"/>
      <c r="Z18" s="32">
        <v>261540.8</v>
      </c>
      <c r="AA18" s="30"/>
    </row>
    <row r="19" spans="1:27" s="35" customFormat="1" x14ac:dyDescent="0.25">
      <c r="A19" s="81" t="s">
        <v>84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spans="1:27" x14ac:dyDescent="0.25">
      <c r="A20" s="81" t="s">
        <v>28</v>
      </c>
      <c r="B20" s="81"/>
      <c r="C20" s="42">
        <f>C21</f>
        <v>4862609.08</v>
      </c>
      <c r="D20" s="42">
        <f t="shared" ref="D20:AA20" si="2">D21</f>
        <v>0</v>
      </c>
      <c r="E20" s="42">
        <f t="shared" si="2"/>
        <v>0</v>
      </c>
      <c r="F20" s="42">
        <f t="shared" si="2"/>
        <v>0</v>
      </c>
      <c r="G20" s="42">
        <f t="shared" si="2"/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2">
        <f t="shared" si="2"/>
        <v>0</v>
      </c>
      <c r="L20" s="42">
        <f t="shared" si="2"/>
        <v>0</v>
      </c>
      <c r="M20" s="42">
        <f t="shared" si="2"/>
        <v>0</v>
      </c>
      <c r="N20" s="42">
        <f t="shared" si="2"/>
        <v>0</v>
      </c>
      <c r="O20" s="42">
        <f t="shared" si="2"/>
        <v>657.3</v>
      </c>
      <c r="P20" s="42">
        <f t="shared" si="2"/>
        <v>4644362.9400000004</v>
      </c>
      <c r="Q20" s="42">
        <f t="shared" si="2"/>
        <v>0</v>
      </c>
      <c r="R20" s="42">
        <f t="shared" si="2"/>
        <v>0</v>
      </c>
      <c r="S20" s="42">
        <f t="shared" si="2"/>
        <v>0</v>
      </c>
      <c r="T20" s="42">
        <f t="shared" si="2"/>
        <v>0</v>
      </c>
      <c r="U20" s="42">
        <f t="shared" si="2"/>
        <v>0</v>
      </c>
      <c r="V20" s="42">
        <f t="shared" si="2"/>
        <v>0</v>
      </c>
      <c r="W20" s="42">
        <f t="shared" si="2"/>
        <v>0</v>
      </c>
      <c r="X20" s="42">
        <f t="shared" si="2"/>
        <v>0</v>
      </c>
      <c r="Y20" s="42">
        <f t="shared" si="2"/>
        <v>0</v>
      </c>
      <c r="Z20" s="42">
        <f t="shared" si="2"/>
        <v>218246.14</v>
      </c>
      <c r="AA20" s="42">
        <f t="shared" si="2"/>
        <v>0</v>
      </c>
    </row>
    <row r="21" spans="1:27" x14ac:dyDescent="0.25">
      <c r="A21" s="36">
        <v>1</v>
      </c>
      <c r="B21" s="34" t="s">
        <v>83</v>
      </c>
      <c r="C21" s="30">
        <v>4862609.08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31">
        <v>657.3</v>
      </c>
      <c r="P21" s="30">
        <v>4644362.9400000004</v>
      </c>
      <c r="Q21" s="49"/>
      <c r="R21" s="49"/>
      <c r="S21" s="49"/>
      <c r="T21" s="49"/>
      <c r="U21" s="49"/>
      <c r="V21" s="49"/>
      <c r="W21" s="49"/>
      <c r="X21" s="49"/>
      <c r="Y21" s="49"/>
      <c r="Z21" s="31">
        <v>218246.14</v>
      </c>
      <c r="AA21" s="49"/>
    </row>
    <row r="22" spans="1:27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29.25" customHeight="1" x14ac:dyDescent="0.25">
      <c r="A23" s="84" t="s">
        <v>61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7" ht="18" customHeight="1" x14ac:dyDescent="0.25">
      <c r="A24" s="84" t="s">
        <v>62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7" ht="68.25" customHeight="1" x14ac:dyDescent="0.25">
      <c r="A25" s="84" t="s">
        <v>63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7" x14ac:dyDescent="0.25">
      <c r="A26" s="82" t="s">
        <v>64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</sheetData>
  <mergeCells count="27">
    <mergeCell ref="A3:A6"/>
    <mergeCell ref="B3:B6"/>
    <mergeCell ref="C3:C5"/>
    <mergeCell ref="D3:AA3"/>
    <mergeCell ref="D4:J4"/>
    <mergeCell ref="K4:L5"/>
    <mergeCell ref="M4:N5"/>
    <mergeCell ref="O4:P5"/>
    <mergeCell ref="Q4:R5"/>
    <mergeCell ref="S4:V4"/>
    <mergeCell ref="W4:X5"/>
    <mergeCell ref="Y4:Y5"/>
    <mergeCell ref="Z4:Z5"/>
    <mergeCell ref="AA4:AA5"/>
    <mergeCell ref="S5:T5"/>
    <mergeCell ref="U5:V5"/>
    <mergeCell ref="A26:Y26"/>
    <mergeCell ref="A15:AA15"/>
    <mergeCell ref="A16:B16"/>
    <mergeCell ref="A8:AA8"/>
    <mergeCell ref="A19:AA19"/>
    <mergeCell ref="A20:B20"/>
    <mergeCell ref="A22:AA22"/>
    <mergeCell ref="A23:Y23"/>
    <mergeCell ref="A24:Y24"/>
    <mergeCell ref="A25:Y25"/>
    <mergeCell ref="A9:B9"/>
  </mergeCells>
  <hyperlinks>
    <hyperlink ref="K4" location="sub_152" display="sub_152"/>
    <hyperlink ref="Y4" location="sub_153" display="sub_153"/>
    <hyperlink ref="Z4" location="sub_1000" display="sub_1000"/>
    <hyperlink ref="F5" location="sub_151" display="sub_151"/>
    <hyperlink ref="A26" r:id="rId1" display="http://internet.garant.ru/document/redirect/12138258/3"/>
  </hyperlinks>
  <pageMargins left="0.25" right="0.25" top="0.75" bottom="0.75" header="0.3" footer="0.3"/>
  <pageSetup paperSize="9" scale="5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H10" sqref="H10"/>
    </sheetView>
  </sheetViews>
  <sheetFormatPr defaultRowHeight="15.75" x14ac:dyDescent="0.25"/>
  <cols>
    <col min="1" max="1" width="9.140625" style="7"/>
    <col min="2" max="2" width="54.7109375" style="7" customWidth="1"/>
    <col min="3" max="3" width="12.28515625" style="7" customWidth="1"/>
    <col min="4" max="4" width="20.42578125" style="7" customWidth="1"/>
    <col min="5" max="5" width="12.42578125" style="7" customWidth="1"/>
    <col min="6" max="6" width="22.42578125" style="7" customWidth="1"/>
    <col min="7" max="16384" width="9.140625" style="7"/>
  </cols>
  <sheetData>
    <row r="1" spans="1:7" x14ac:dyDescent="0.25">
      <c r="A1" s="86" t="s">
        <v>68</v>
      </c>
      <c r="B1" s="86"/>
      <c r="C1" s="86"/>
      <c r="D1" s="86"/>
      <c r="E1" s="86"/>
      <c r="F1" s="86"/>
    </row>
    <row r="2" spans="1:7" x14ac:dyDescent="0.25">
      <c r="C2" s="10"/>
    </row>
    <row r="3" spans="1:7" ht="121.5" customHeight="1" x14ac:dyDescent="0.25">
      <c r="A3" s="88" t="s">
        <v>0</v>
      </c>
      <c r="B3" s="88" t="s">
        <v>66</v>
      </c>
      <c r="C3" s="36" t="s">
        <v>6</v>
      </c>
      <c r="D3" s="36" t="s">
        <v>8</v>
      </c>
      <c r="E3" s="36" t="s">
        <v>67</v>
      </c>
      <c r="F3" s="46" t="s">
        <v>9</v>
      </c>
      <c r="G3" s="11"/>
    </row>
    <row r="4" spans="1:7" x14ac:dyDescent="0.25">
      <c r="A4" s="88"/>
      <c r="B4" s="88"/>
      <c r="C4" s="36" t="s">
        <v>24</v>
      </c>
      <c r="D4" s="36" t="s">
        <v>25</v>
      </c>
      <c r="E4" s="36" t="s">
        <v>59</v>
      </c>
      <c r="F4" s="46" t="s">
        <v>26</v>
      </c>
      <c r="G4" s="9"/>
    </row>
    <row r="5" spans="1:7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46">
        <v>6</v>
      </c>
      <c r="G5" s="9"/>
    </row>
    <row r="6" spans="1:7" ht="22.5" customHeight="1" x14ac:dyDescent="0.25">
      <c r="A6" s="73" t="s">
        <v>33</v>
      </c>
      <c r="B6" s="73"/>
      <c r="C6" s="73"/>
      <c r="D6" s="73"/>
      <c r="E6" s="73"/>
      <c r="F6" s="87"/>
      <c r="G6" s="9"/>
    </row>
    <row r="7" spans="1:7" ht="33" customHeight="1" x14ac:dyDescent="0.25">
      <c r="A7" s="47" t="s">
        <v>28</v>
      </c>
      <c r="B7" s="53" t="s">
        <v>85</v>
      </c>
      <c r="C7" s="50">
        <f>'Раздел I'!H18</f>
        <v>3771.5999999999995</v>
      </c>
      <c r="D7" s="47">
        <f>'Раздел I'!K18</f>
        <v>117</v>
      </c>
      <c r="E7" s="47">
        <v>3</v>
      </c>
      <c r="F7" s="51">
        <f>'Раздел II'!C9</f>
        <v>19334145.209999997</v>
      </c>
      <c r="G7" s="9"/>
    </row>
    <row r="8" spans="1:7" ht="21.75" customHeight="1" x14ac:dyDescent="0.25">
      <c r="A8" s="73" t="s">
        <v>34</v>
      </c>
      <c r="B8" s="73"/>
      <c r="C8" s="73"/>
      <c r="D8" s="73"/>
      <c r="E8" s="73"/>
      <c r="F8" s="87"/>
      <c r="G8" s="9"/>
    </row>
    <row r="9" spans="1:7" ht="31.5" customHeight="1" x14ac:dyDescent="0.25">
      <c r="A9" s="47" t="s">
        <v>28</v>
      </c>
      <c r="B9" s="53" t="s">
        <v>85</v>
      </c>
      <c r="C9" s="50">
        <f>'Раздел I'!H37</f>
        <v>2608</v>
      </c>
      <c r="D9" s="68">
        <f>'Раздел I'!K35</f>
        <v>36</v>
      </c>
      <c r="E9" s="47">
        <v>2</v>
      </c>
      <c r="F9" s="51">
        <f>'Раздел II'!C16</f>
        <v>6125301.7300000004</v>
      </c>
      <c r="G9" s="9"/>
    </row>
    <row r="10" spans="1:7" x14ac:dyDescent="0.25">
      <c r="A10" s="73" t="s">
        <v>86</v>
      </c>
      <c r="B10" s="73"/>
      <c r="C10" s="73"/>
      <c r="D10" s="73"/>
      <c r="E10" s="73"/>
      <c r="F10" s="87"/>
      <c r="G10" s="9"/>
    </row>
    <row r="11" spans="1:7" ht="31.5" x14ac:dyDescent="0.25">
      <c r="A11" s="47" t="s">
        <v>28</v>
      </c>
      <c r="B11" s="53" t="s">
        <v>85</v>
      </c>
      <c r="C11" s="50">
        <f>'Раздел I'!H51</f>
        <v>808</v>
      </c>
      <c r="D11" s="47">
        <f>'Раздел I'!K51</f>
        <v>25</v>
      </c>
      <c r="E11" s="47">
        <v>1</v>
      </c>
      <c r="F11" s="52">
        <f>'Раздел II'!C20</f>
        <v>4862609.08</v>
      </c>
      <c r="G11" s="9"/>
    </row>
    <row r="12" spans="1:7" ht="24" customHeight="1" x14ac:dyDescent="0.25"/>
  </sheetData>
  <mergeCells count="6">
    <mergeCell ref="A1:F1"/>
    <mergeCell ref="A10:F10"/>
    <mergeCell ref="A8:F8"/>
    <mergeCell ref="A3:A4"/>
    <mergeCell ref="B3:B4"/>
    <mergeCell ref="A6:F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II'!sub_151</vt:lpstr>
      <vt:lpstr>'Раздел II'!sub_153</vt:lpstr>
      <vt:lpstr>'Раздел II'!sub_154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Лидия</cp:lastModifiedBy>
  <cp:lastPrinted>2024-03-22T11:50:50Z</cp:lastPrinted>
  <dcterms:created xsi:type="dcterms:W3CDTF">2015-06-05T18:19:34Z</dcterms:created>
  <dcterms:modified xsi:type="dcterms:W3CDTF">2024-03-22T12:06:48Z</dcterms:modified>
</cp:coreProperties>
</file>