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15480" windowHeight="106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3'!$A$1:$AK$163</definedName>
    <definedName name="_xlnm.Print_Area" localSheetId="0">'Приложение 4'!$A$1:$AD$78</definedName>
  </definedNames>
  <calcPr fullCalcOnLoad="1" refMode="R1C1"/>
</workbook>
</file>

<file path=xl/comments2.xml><?xml version="1.0" encoding="utf-8"?>
<comments xmlns="http://schemas.openxmlformats.org/spreadsheetml/2006/main">
  <authors>
    <author>User</author>
    <author>Пользователь</author>
  </authors>
  <commentList>
    <comment ref="AB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D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E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F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G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H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AI55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<sst xmlns="http://schemas.openxmlformats.org/spreadsheetml/2006/main" count="527" uniqueCount="252">
  <si>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</si>
  <si>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</si>
  <si>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</si>
  <si>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</si>
  <si>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</si>
  <si>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</si>
  <si>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</si>
  <si>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</si>
  <si>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</si>
  <si>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</si>
  <si>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</si>
  <si>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</si>
  <si>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</si>
  <si>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</si>
  <si>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</si>
  <si>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</si>
  <si>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</si>
  <si>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</si>
  <si>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</si>
  <si>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</si>
  <si>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</si>
  <si>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</si>
  <si>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</si>
  <si>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</si>
  <si>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</si>
  <si>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</si>
  <si>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</si>
  <si>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</si>
  <si>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</si>
  <si>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</si>
  <si>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</si>
  <si>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</si>
  <si>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</si>
  <si>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</si>
  <si>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</si>
  <si>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</si>
  <si>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</si>
  <si>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</si>
  <si>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</si>
  <si>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</si>
  <si>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</si>
  <si>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</si>
  <si>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</si>
  <si>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</si>
  <si>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</si>
  <si>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</si>
  <si>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</si>
  <si>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</si>
  <si>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</si>
  <si>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</si>
  <si>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</si>
  <si>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</si>
  <si>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</si>
  <si>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</si>
  <si>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</si>
  <si>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</si>
  <si>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</si>
  <si>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</si>
  <si>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</si>
  <si>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</si>
  <si>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</si>
  <si>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</si>
  <si>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</si>
  <si>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</si>
  <si>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</si>
  <si>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</si>
  <si>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</si>
  <si>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</si>
  <si>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</si>
  <si>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</si>
  <si>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</si>
  <si>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</si>
  <si>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</si>
  <si>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</si>
  <si>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</si>
  <si>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</si>
  <si>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</si>
  <si>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</si>
  <si>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</si>
  <si>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</si>
  <si>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</si>
  <si>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</si>
  <si>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</si>
  <si>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</si>
  <si>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</si>
  <si>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</si>
  <si>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</si>
  <si>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программы:  «Обеспечение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среды»</t>
  </si>
  <si>
    <t>Показатель цели программы: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</si>
  <si>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%</t>
  </si>
  <si>
    <t>Показатель мероприятия подпрограммы 1    Доля родителей получивших компенсацию</t>
  </si>
  <si>
    <t xml:space="preserve">Подпрограмма  2 «Удовлетворение потребностей населения в получении услуг общего образования» </t>
  </si>
  <si>
    <t>Показатель   задачи подпрограммы   2:  доля расходов районного бюджета на общее образование в объеме расходов районного бюджета на отрасль «Образование».</t>
  </si>
  <si>
    <t>Показатель   задачи подпрограммы   2:  доля школьников, обучающихся по ФГОС, в общей численности школьников</t>
  </si>
  <si>
    <t>Мероприятие    подпрограммы 2.001 Оказание муниципальной услуги</t>
  </si>
  <si>
    <t>тыс</t>
  </si>
  <si>
    <t>Подпрограмма 3 «Доступность дополнительного образования в муниципальных учреждениях»</t>
  </si>
  <si>
    <t>Мероприятие    подпрограммы 3.001 Оказание муниципальной услуги</t>
  </si>
  <si>
    <t>Подпрограмма 4 «Развитие учительского и управленческого персонала, повышение квалификации педагогов»</t>
  </si>
  <si>
    <t>Мероприятие    подпрограммы 4.001 Прохождение курсов,  подготовки, переподготовки и повышения квалификации кадров</t>
  </si>
  <si>
    <t>Мероприятие    подпрограммы 4.002 Участие педагогов в профессиональных конкурсах муниципального, регионального и федерального уровня</t>
  </si>
  <si>
    <t>Подпрограмма 5 «Организация летнего отдыха, оздоровления детей и детской занятости».</t>
  </si>
  <si>
    <t>тыс.рублей</t>
  </si>
  <si>
    <t>чел.</t>
  </si>
  <si>
    <t>Показатель мероприятия подпрограммы  2 Доля ОУ, имеющих  автоматическую пожарную сигнализацию</t>
  </si>
  <si>
    <t>Показатель мероприятия подпрограммы  2 Доля расходов районного бюджета на развитие МТБ ОУ</t>
  </si>
  <si>
    <t>Показатель мероприятия подпрограммы  2 Доля учащихся обеспеченных подвозом проживающих в сельской местности</t>
  </si>
  <si>
    <t>Показатель мероприятия подпрограммы  2   Численность учащихся по программам общего образования в расчете на 1 учителя</t>
  </si>
  <si>
    <t>Показатель мероприятия подпрограммы  2  Доля ОУ, оснащенных в соответствии с требованиями образовательных стандартов начального и основного общего образования</t>
  </si>
  <si>
    <t>Показатель   задачи подпрограммы  3:  Доля детей, охваченных образовательными программами дополнительного образования детей, в общей численности детей и молодежи 5-18</t>
  </si>
  <si>
    <t>Численность педагогических работников организаций дополнительного образования детей</t>
  </si>
  <si>
    <t>человек</t>
  </si>
  <si>
    <t>Показатель   задачи подпрограммы  3: доля учащихся, принявших участие в олимпиадах</t>
  </si>
  <si>
    <t>Показатель мероприятия подпрограммы  2 Обеспеченность ОУ школьними учебниками для организации образовательного процесса</t>
  </si>
  <si>
    <t>Показатель цели программы:  охват программами дошкольного образования детей в возрасте 3 -7 лет</t>
  </si>
  <si>
    <t>Показатель   задачи подпрограммы  3: доля учащихся, принявших участие в  спортивных мероприятиях</t>
  </si>
  <si>
    <t>Показатель   задачи подпрограммы  3: количество учащихся участвовавших в культурно- массовых мероприятиях</t>
  </si>
  <si>
    <t>Показатель мероприятия подпрограммы  2   Доля выпускников, получивших основное образование</t>
  </si>
  <si>
    <t>Показатель мероприятия подпрограммы  2   Доля выпускников, получивших среднее образование</t>
  </si>
  <si>
    <t>Показатель мероприятия подпрограммы  3 Доля воспитанников, охваченных дополнительным образованием детей</t>
  </si>
  <si>
    <t>Показатель мероприятия подпрограммы  3  Доля воспитанников ДОД, участвующих в региональных и всероссийских конкурсах</t>
  </si>
  <si>
    <t xml:space="preserve"> %</t>
  </si>
  <si>
    <t>Показатель мероприятия подпрограммы 4 Доля педагогических и руководящих работников образования прошедших курсы повышения квалификации по ФГОС.</t>
  </si>
  <si>
    <t>Показатель мероприятия подпрограммы  4 Доля педагогических работников, участвующих в конкурсах профессионального мастерства</t>
  </si>
  <si>
    <t>Показатели задач программы 5 Доля образовательных учреждений района, в которых организован летний отдых детей и подростков</t>
  </si>
  <si>
    <t>Показатель мероприятия подпрограммы  5 Доля детей, охваченных всеми формами летнего отдыха</t>
  </si>
  <si>
    <t>Показатель мероприятия подпрограммы  Доля средств областной субвенции для организации летнего отдыха, оздоровления детей</t>
  </si>
  <si>
    <t>Показатель мероприятия подпрограммы  5 Количество  подростков, трудоустроенных в каникулярный период на временные рабочие места</t>
  </si>
  <si>
    <t>Показатель мероприятия подпрограммы  3 Доля ОУ, имеющих  автоматическую пожарную сигнализацию</t>
  </si>
  <si>
    <t>Показатель мероприятия подпрограммы  3 Доля ОУ нуждающихся в текущем ремонте</t>
  </si>
  <si>
    <t>Показатель мероприятия подпрограммы  3 Доля расходов районного бюджета на развитие МУ ДОД</t>
  </si>
  <si>
    <t>да</t>
  </si>
  <si>
    <t>Показатель   задачи 1 подпрограммы: количество детей, ожидающих места в дошкольные образовательные учреждения</t>
  </si>
  <si>
    <t>Показатель   задачи 1 подпрограммы: средний размер субвенции в расчете на 1 ребенка дошкольного возраста, получающего услуги дошкольного образования в образовательных учреждениях</t>
  </si>
  <si>
    <t>Показатель задачи 1 подпрограммы 1: доля воспитанников, охваченных дополнительным образованием в  образовательных учреждениях дополнительного образования детей в общей численности учащихся;</t>
  </si>
  <si>
    <t xml:space="preserve">Задача 1 подпрограммы  2 «Удовлетворение потребностей населения в получении услуг общего образования» </t>
  </si>
  <si>
    <t>Задача 2 подпрограммы 2  Создание условий для воспитания разносторонне-развитой творческой личности</t>
  </si>
  <si>
    <t>Показатель мероприятия подпрограммы  2: доля выпускников сдавших ЕГЭ по русскому языку</t>
  </si>
  <si>
    <t>Показатель мероприятия подпрограммы  2:  доля выпускников сдавших ЕГЭ по математике</t>
  </si>
  <si>
    <t>Показатель мероприятия подпрограммы  2: доля выпускников сдавших ЕГЭ по математике и русскому языку</t>
  </si>
  <si>
    <t>Задача 1 подпрограммы 3 Обеспечение доступности дополнительного образования в муниципальных учреждениях</t>
  </si>
  <si>
    <t xml:space="preserve">Задача 2 подпрограммы 3 Организация и реализация проведения районных и областных культурно-массовых , спортивных мероприятий и предметных олимпиад </t>
  </si>
  <si>
    <t>Показатель мероприятия подпрограммы 3: доля учащихся, участвовавших в культурно- массовых мероприятиях</t>
  </si>
  <si>
    <t>Показатель мероприятия подпрограммы 3: доля учащихся, участвовавших в районных предметных олимпиадах</t>
  </si>
  <si>
    <t>Показатель мероприятия подпрограммы 3: доля учащихся, участвовавших в районных спортивных мероприятиях</t>
  </si>
  <si>
    <t>Показатели задач программы 4 Количество педагогов, участвовавших в конкурсах на всех уровнях</t>
  </si>
  <si>
    <t xml:space="preserve">Задача 1 подпрограммы 4 Модернизация системы повышения квалификации работников образования </t>
  </si>
  <si>
    <t>Задача 1 подпрограммы 5 Создание условий для укрепления здоровья и безопасности детей и подростков</t>
  </si>
  <si>
    <t>задача 2 подпрограммы 5 «Творческое развитие, профессиональная ориентация, освоение трудовых навыков детьми и подростками».</t>
  </si>
  <si>
    <t xml:space="preserve">Административное мероприятие «Организационно-методическое сопровождение процессов обеспечения доступности общего образования» </t>
  </si>
  <si>
    <t xml:space="preserve">Показатель административного мероприятия «Охват детей программами общего среднего  образования  в образовательных учреждениях» </t>
  </si>
  <si>
    <t>Показатели задач программы 4 Количество педагогов, прошедших курсы повышения квалификации  на всех уровнях</t>
  </si>
  <si>
    <t xml:space="preserve">Задача 2 подпрограммы 4 «Реализация районных мероприятий поддержки педагогических и руководящих работников образования и образовательных учреждений за инновационную деятельность, направленную на развитие образования ». </t>
  </si>
  <si>
    <t>Показатель мероприятия подпрограммы  2 Доля выпускников 9- 11 классов закончивших ОУ на отлично</t>
  </si>
  <si>
    <t xml:space="preserve">Показатели задач программы 5Доля детей и подростков , охваченных малозатратными  формами летнего отдыха </t>
  </si>
  <si>
    <r>
      <t>Показатель мероприятия подпрограммы  1  Доля ОУ, имеющих  автоматическую пожарную сигнализацию</t>
    </r>
  </si>
  <si>
    <r>
      <t>Показатель мероприятия подпрограммы  1  Доля расходов районного бюджета на развитие МТБ ОУ</t>
    </r>
  </si>
  <si>
    <t xml:space="preserve"> Мероприятие  подпрограммы 2.002 Предоставление субсидии на иные цели бюджетным учреждениям</t>
  </si>
  <si>
    <t>Показатель мероприятия подпрограммы  2 Доля ОУ нуждающихся в капитальном (текущем) ремонте</t>
  </si>
  <si>
    <t>Административное мероприятие "Разработка нормативно-правовых документов по организации проведения районных и областных мероприятий"</t>
  </si>
  <si>
    <t>да/нет</t>
  </si>
  <si>
    <t xml:space="preserve">Мероприятие подпрограммы 2.002 : Организация проведения единого государственного экзамена по математике   </t>
  </si>
  <si>
    <t xml:space="preserve">Мероприятие подпрограммы 2.001 :  Организация проведения единого государственного экзамена  по русскому языку </t>
  </si>
  <si>
    <t xml:space="preserve"> </t>
  </si>
  <si>
    <t xml:space="preserve">Мероприятие  подпрограммы 1.002 Предоставление субсидии на иные цели бюджетным учреждениям  </t>
  </si>
  <si>
    <t>S</t>
  </si>
  <si>
    <t>Административное мероприятие  1.001  Методическое сопровождение развитие дошкольного образования</t>
  </si>
  <si>
    <r>
      <t xml:space="preserve">Показатель мероприятия подпрограммы 1    </t>
    </r>
    <r>
      <rPr>
        <b/>
        <i/>
        <sz val="12"/>
        <rFont val="Times New Roman"/>
        <family val="1"/>
      </rPr>
      <t>доля детей 3- 7 лет охваченных дошкольным образованием</t>
    </r>
  </si>
  <si>
    <r>
      <t xml:space="preserve">Показатель мероприятия подпрограммы   2  </t>
    </r>
    <r>
      <rPr>
        <i/>
        <sz val="12"/>
        <rFont val="Times New Roman"/>
        <family val="1"/>
      </rPr>
      <t>Доля детей</t>
    </r>
    <r>
      <rPr>
        <sz val="12"/>
        <rFont val="Times New Roman"/>
        <family val="1"/>
      </rPr>
      <t xml:space="preserve"> дошкольного возраста 3-7 лет охваченных вариативными формами дошкольного образования</t>
    </r>
  </si>
  <si>
    <r>
      <t xml:space="preserve">Показатель мероприятия подпрограммы  1   </t>
    </r>
    <r>
      <rPr>
        <i/>
        <sz val="12"/>
        <rFont val="Times New Roman"/>
        <family val="1"/>
      </rPr>
      <t>Доля ОУ нуждающихся в текущем ремонте</t>
    </r>
  </si>
  <si>
    <t>Показатель   задачи подпрограммы  2:  Численность учащихся по  программам  общего  образования  в общеобразовательных учреждениях</t>
  </si>
  <si>
    <r>
      <t xml:space="preserve">Задача 3 подпрограммы 2 </t>
    </r>
    <r>
      <rPr>
        <sz val="12"/>
        <color indexed="8"/>
        <rFont val="Times New Roman"/>
        <family val="1"/>
      </rPr>
      <t xml:space="preserve"> «Создание современной системы оценки индивидуальных образовательных достижений обучающихся»</t>
    </r>
  </si>
  <si>
    <t xml:space="preserve"> Показатель задачи подпрограммы 2:  доля  выпускников, сдавших единый государственный экзамен (далее – ЕГЭ) по русскому языку на 80 баллов и более, к численности выпускников, участвовавших в ЕГЭ по русскому языку</t>
  </si>
  <si>
    <r>
      <t>1</t>
    </r>
    <r>
      <rPr>
        <b/>
        <sz val="12"/>
        <rFont val="Times New Roman"/>
        <family val="1"/>
      </rPr>
      <t>.001 Расходы  на руководство и управление  (Обеспечение деятельности аппарата Управления образования)</t>
    </r>
  </si>
  <si>
    <t>Мероприятие  подпрограммы 1.003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</si>
  <si>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    подпрограммы 5.002 средства на организацию отдыха детей в каникулярное время</t>
  </si>
  <si>
    <r>
      <t>1</t>
    </r>
    <r>
      <rPr>
        <b/>
        <sz val="12"/>
        <rFont val="Times New Roman"/>
        <family val="1"/>
      </rPr>
      <t xml:space="preserve">.002 Расходы  на руководство и управление  </t>
    </r>
    <r>
      <rPr>
        <i/>
        <sz val="12"/>
        <rFont val="Times New Roman"/>
        <family val="1"/>
      </rPr>
      <t>обеспечение деятельности учебно-методического кабинета, централизованной бухгалтерии и группы хозяйственного обслуживания)</t>
    </r>
  </si>
  <si>
    <t>Показатель цели программы:доля выпускников муниципальных общеобразовательных учреждений, получивших аттестат о среднем общем  образовании;</t>
  </si>
  <si>
    <t>Показатель мероприятия подпрограммы  2   Доля расходов районного бюджета на организацию бесплатного питания учащимся начальных классов</t>
  </si>
  <si>
    <t xml:space="preserve"> Показатель задачи подпрограммы 2: доля выпускников школ, сдававших ЕГЭ по двум и более предметам по выбору, в общей численности выпускников;</t>
  </si>
  <si>
    <t xml:space="preserve"> Показатель задачи подпрограммы 2: доля выпускников 9-х классов, выбравших предметы по выбору для прохождения государственной итоговой аттестации ОГЭ</t>
  </si>
  <si>
    <t>Мероприятие подпрограммы 2.003: Организация проведения государственной итоговой аттестации выпускников 9-х классов ОГЭ .</t>
  </si>
  <si>
    <t>Показатель мероприятия подпрограммы  2: доля выпускников сдавших ГИА по математике и русскому языку  ОГЭ</t>
  </si>
  <si>
    <t>Показатель мероприятия подпрограммы  2: доля выпускников  выбравших предметы по выбору для прохождения государственной итоговой аттестации ОГЭ</t>
  </si>
  <si>
    <t>Мероприятие    подпрограммы 5.001 Организация  летнего отдыха, оздоровления детей и детской занятости за счет средств муниципального образования</t>
  </si>
  <si>
    <t>Показатель мероприятия подпрограммы  2 Наличие подтверждающих документов о прохождении технического осмотра автобуса для подвоза учащихся, проживающих в сельской местности , к месту обучения и обратно</t>
  </si>
  <si>
    <t>Показатель мероприятия подпрограммы  2 соответсствие автобусов для подвоза учащихся, проживающих в сельской местности, к месту обучения и обратно ГОСТ Р 51160-98 "Автобусы для перевозки детей. Технические требования"</t>
  </si>
  <si>
    <t>Показатель мероприятия подпрограммы  2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 641 аппаратурой спутниковой навигации ГЛОНАСС и ГЛОНАСС /GPS</t>
  </si>
  <si>
    <t>Показатель мероприятия подпрограммы  2  Оснашение автобусов для подвоза учащихся,  проживающих в сельской местности, к месту обучения и обратно на основании приказа Министерства транспорта РФ от 21.08.2013 № 273 тахографами.</t>
  </si>
  <si>
    <t xml:space="preserve"> Мероприятие подпрограммы 1.004  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</si>
  <si>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r>
      <t xml:space="preserve">Мероприятие   подпрограммы 1.001  </t>
    </r>
    <r>
      <rPr>
        <b/>
        <i/>
        <sz val="12"/>
        <rFont val="Times New Roman"/>
        <family val="1"/>
      </rPr>
      <t xml:space="preserve">Оказание муниципальной услуги </t>
    </r>
  </si>
  <si>
    <t xml:space="preserve"> тыс. рублей</t>
  </si>
  <si>
    <t>Мероприятие    подпрограммы 5.002 Расходы на обеспечение выполнения функций муниципальных казенных учреждений</t>
  </si>
  <si>
    <t>2023 год</t>
  </si>
  <si>
    <t>2024 год</t>
  </si>
  <si>
    <t>2025 год</t>
  </si>
  <si>
    <t>Мероприятие подпрограммы 2.003  Проведение мероприятий направленных на укрепление материально-технической базы муниципальных общеобразовательных организаций в рамках софинансирования расходов с областным бюджетом</t>
  </si>
  <si>
    <t>Мероприятие подпрограммы 2.007 Организация  подвоза учащихся общеобразовательных учреждений к месту обучения и обратно</t>
  </si>
  <si>
    <t xml:space="preserve"> Мероприятие подпрограммы 2.008 Средства на организацию подвоза учащихся общеобразовательных учреждений к месту обучения и обратно</t>
  </si>
  <si>
    <t xml:space="preserve">Мероприятие подпрограммы 2.009 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</si>
  <si>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Мероприятие подпрограммы 3.001 Средства на организацию учащихся детей и подростков в социально значимых региональных проектах</t>
  </si>
  <si>
    <t>Мероприятие подпрограммы 3.002 Средства на организацию учащихся детей и подростков в социально значимых региональных проектах за счет средств местного бюджета</t>
  </si>
  <si>
    <t>Мероприятие подпрограммы 3.003 Проведение районных культурно-массовых, спортивных мероприятий и предметных олимпиад</t>
  </si>
  <si>
    <t>Мероприятие    подпрограммы 5.003 Расходы на обеспечение выполнения функций муниципальных казенных учреждений</t>
  </si>
  <si>
    <t>Мероприятие    подпрограммы 5.004 Организация трудоустройства подростков</t>
  </si>
  <si>
    <t>Мероприятия подпрограммы 4.004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</si>
  <si>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 xml:space="preserve"> Мероприятие  подпрограммы 3.003 Предоставление субсидии на иные цели бюджетным учреждениям</t>
  </si>
  <si>
    <t>Мероприятие  подпрограммы 3.006 Средства на повышение заработной платы педагогическим работникам муниципальных организаций дополнительного образования</t>
  </si>
  <si>
    <t xml:space="preserve">Мероприятие  подпрограммы 3.007  Средства для обеспечения софинансирования расходов на повышение заработной платы  педагогическим работникам муниципальных организаций дополнительного образования </t>
  </si>
  <si>
    <t>Показатель мероприятия подпрограммы Доля учащихся общеобразовательных организаций, в которых проведены ремонтные работы, в общей численности учащихся общеобразовательных организаций муниципального образования</t>
  </si>
  <si>
    <t>L</t>
  </si>
  <si>
    <t xml:space="preserve"> Мероприятие подпрограммы 2.005 Средства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</si>
  <si>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Мероприятие подпрограммы 2.10 Средства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</si>
  <si>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Мероприятие  подпрограммы 1.002 Проведение мероприятий,направленных на укрепление материально-технической базы муниципальных дошкольных образовательных организаций в рамках софинансирования расходов с областным бюджетом</t>
  </si>
  <si>
    <t>Мероприятия подпрограммы 2.11 Предоставление субсидии на иные цели по реализации мероприятий по обращениям, поступающим к депутатам Законодательного Собрания Тверской области</t>
  </si>
  <si>
    <t>Мероприятия подпрограммы 2.12 Реализация мероприятий по модернизации школьных систем образования</t>
  </si>
  <si>
    <t>Мероприятие    подпрограммы 3.001 Обеспечение функционирования модели персонифицированного финансирования дополнительного образования детей</t>
  </si>
  <si>
    <t>2026 год</t>
  </si>
  <si>
    <t>2027 год</t>
  </si>
  <si>
    <t>2028 год</t>
  </si>
  <si>
    <t>Характеристика   муниципальной   программы Максатихинского муниципального округа Тверской области</t>
  </si>
  <si>
    <r>
      <t xml:space="preserve">« </t>
    </r>
    <r>
      <rPr>
        <b/>
        <u val="single"/>
        <sz val="12"/>
        <rFont val="Times New Roman"/>
        <family val="1"/>
      </rPr>
      <t xml:space="preserve">Развитие системы дошкольного, общего и дополнительного образования муниципального образования </t>
    </r>
    <r>
      <rPr>
        <b/>
        <u val="single"/>
        <sz val="12"/>
        <rFont val="Calibri"/>
        <family val="2"/>
      </rPr>
      <t>«</t>
    </r>
    <r>
      <rPr>
        <b/>
        <u val="single"/>
        <sz val="12"/>
        <rFont val="Times New Roman"/>
        <family val="1"/>
      </rPr>
      <t>Максатихинский муниципальный округ</t>
    </r>
    <r>
      <rPr>
        <b/>
        <sz val="12"/>
        <rFont val="Times New Roman"/>
        <family val="1"/>
      </rPr>
      <t>» на 2023 - 2028 годы</t>
    </r>
    <r>
      <rPr>
        <b/>
        <sz val="12"/>
        <rFont val="Calibri"/>
        <family val="2"/>
      </rPr>
      <t>»</t>
    </r>
  </si>
  <si>
    <t>Приложение к муниципальной программе Максатихинского муниципального округа Тверской области "Развитие системы дошкольного, общего и дополнительного образования муниципального образования "Максатихинский муниципальный округ" на 2023- 2028 годы"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</si>
  <si>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b/>
        <u val="single"/>
        <sz val="12"/>
        <rFont val="Times New Roman"/>
        <family val="1"/>
      </rPr>
      <t>Управление образования администрации Максатихинского муниципального округа</t>
    </r>
  </si>
  <si>
    <t>Показатель цели программы:   удовлетворенность населения Максатихинского муниципального округа  качеством образовательных услуг и их доступностью</t>
  </si>
  <si>
    <t>Показатель цели программы:доля расходов консолидированного бюджета Максатихинского муниципального округа на  образование.</t>
  </si>
  <si>
    <t>Подпрограмма  1   «Развитие дошкольного образования в Максатихинском муниципальном округе»</t>
  </si>
  <si>
    <r>
      <t>З</t>
    </r>
    <r>
      <rPr>
        <b/>
        <sz val="12"/>
        <rFont val="Times New Roman"/>
        <family val="1"/>
      </rPr>
      <t xml:space="preserve">адача 1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«Содействие развитию системы дошкольного образования в Максатихинском муниципальном округе»</t>
    </r>
  </si>
  <si>
    <t xml:space="preserve"> Показатель задачи подпрограммы 2: доля  выпускников, сдавших единый государственный экзамен по математике (базовый и профильный уровень) к численности выпускников, участвовавших в ЕГЭ по математике;</t>
  </si>
  <si>
    <t>Показатель задачи 1 подпрограммы 1: доля расходов бюджета Максатихинского муниципального округа   на дошкольное образование в общем объеме расходов бюджета Максатихинского муниципального округа на отрасль «Образование»</t>
  </si>
  <si>
    <t>Показатель мероприятия подпрограммы  Количество ОУ,  в которых проведены ремонтные работы</t>
  </si>
  <si>
    <t>Показатель мероприятия подпрограммы Количество ОУ,   в которых проведены мероприятия комплексной безопасности</t>
  </si>
  <si>
    <t>Показатель мероприятия подпрограммы Доля учащихся,  в которых проведены мероприятия комплексной безопасности, в общей численности учащихся общеобразовательных организаций муниципального образования</t>
  </si>
  <si>
    <t>Мероприятия подпрограммы 2.13 Средства местным бюджетам на реализацию проектов в рамках поддержки школьных инициатив</t>
  </si>
  <si>
    <t>Мероприятие  подпрограммы 1.002 Средства  на укрепление материально-технической базы муниципальных дошкольных образовательных учреждений</t>
  </si>
  <si>
    <t xml:space="preserve">Мероприятие подпрограммы 2.003  Средства  на укрепление материально-технической базы муниципальных общеобразовательных учреждений </t>
  </si>
  <si>
    <r>
      <rPr>
        <b/>
        <sz val="12"/>
        <rFont val="Times New Roman"/>
        <family val="1"/>
      </rPr>
      <t>Мероприятие подпрограммы 4003:</t>
    </r>
    <r>
      <rPr>
        <sz val="12"/>
        <rFont val="Times New Roman"/>
        <family val="1"/>
      </rPr>
      <t xml:space="preserve"> Расходы на осуществление государственных полномочий по компенсацц  расходов на оплату жилых помещений, отопления и освещения педагогическим работникам  муниципальных образовательных организаций Тверской области, проживающих и работающих в сельской местности.</t>
    </r>
  </si>
  <si>
    <t xml:space="preserve"> Мероприятие подпрограммы 1.005  Средства на оснащение муниципальных образовательных организаций,реализующих программы дошкольного образование,уличными игровыми комплексами</t>
  </si>
  <si>
    <t xml:space="preserve"> Мероприятие подпрограммы 1.006  Средства на софинансирование расходов по оснащению муниципальных образовательных организаций,реализующих программы дошкольного образование,уличными игровыми комплексами</t>
  </si>
  <si>
    <t>Е</t>
  </si>
  <si>
    <t>В</t>
  </si>
  <si>
    <t xml:space="preserve"> Мероприятие подпрограммы 2.14 Средства на проведение мероприятий по обеспечению деятельности советников директора по воспитанию и взаимодействию с детскими общественными оъединениями в общеобразовательных организациях</t>
  </si>
  <si>
    <r>
      <t xml:space="preserve">Мероприятие   подпрограммы 1.005 </t>
    </r>
    <r>
      <rPr>
        <b/>
        <i/>
        <sz val="12"/>
        <rFont val="Times New Roman"/>
        <family val="1"/>
      </rPr>
      <t xml:space="preserve">Средства на осуществление единовременной выплаты к началу учебного года работникам муниципальных образовательных организаций </t>
    </r>
  </si>
  <si>
    <r>
      <t xml:space="preserve">Мероприятие   подпрограммы 1.005 </t>
    </r>
    <r>
      <rPr>
        <b/>
        <i/>
        <sz val="12"/>
        <rFont val="Times New Roman"/>
        <family val="1"/>
      </rPr>
      <t>Средства на софинансирования осуществления единовременной выплаты к началу учебного года работникам муниципальных образовательных организаций</t>
    </r>
  </si>
  <si>
    <r>
      <t xml:space="preserve">Мероприятие   подпрограммы 3.008 </t>
    </r>
    <r>
      <rPr>
        <b/>
        <i/>
        <sz val="12"/>
        <rFont val="Times New Roman"/>
        <family val="1"/>
      </rPr>
      <t xml:space="preserve">Средства на осуществление единовременной выплаты к началу учебного года работникам муниципальных образовательных организаций </t>
    </r>
  </si>
  <si>
    <r>
      <t>Мероприятие   подпрограммы 3.008</t>
    </r>
    <r>
      <rPr>
        <b/>
        <i/>
        <sz val="12"/>
        <rFont val="Times New Roman"/>
        <family val="1"/>
      </rPr>
      <t xml:space="preserve"> Средства на софинансирования осуществления единовременной выплаты к началу учебного года работникам муниципальных образовательных организаций</t>
    </r>
  </si>
  <si>
    <r>
      <t xml:space="preserve">Мероприятие   подпрограммы 3.004 </t>
    </r>
    <r>
      <rPr>
        <b/>
        <i/>
        <sz val="12"/>
        <rFont val="Times New Roman"/>
        <family val="1"/>
      </rPr>
      <t xml:space="preserve">Средства на осуществление единовременной выплаты к началу учебного года работникам муниципальных образовательных организаций </t>
    </r>
  </si>
  <si>
    <r>
      <t>Мероприятие   подпрограммы 3.004</t>
    </r>
    <r>
      <rPr>
        <b/>
        <i/>
        <sz val="12"/>
        <rFont val="Times New Roman"/>
        <family val="1"/>
      </rPr>
      <t xml:space="preserve"> Средства на софинансирования осуществления единовременной выплаты к началу учебного года работникам муниципальных образовательных организаций</t>
    </r>
  </si>
  <si>
    <t xml:space="preserve"> Мероприятие подпрограммы 2.15 Средства местного бюджета в целях софинансирования расходов с областным бюджетом на реализацию мероприятий по модернизации школьных систем образования</t>
  </si>
  <si>
    <t xml:space="preserve"> Мероприятие подпрограммы 2.16 Реализация мероприятий по модернизации школьных систем образования</t>
  </si>
  <si>
    <t>A</t>
  </si>
  <si>
    <t xml:space="preserve"> Мероприятие подпрограммы 2.17 Реализация мероприятий по модернизации школьных систем образования за счет средств областного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</si>
</sst>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Times New Roman"/>
      <family val="1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9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33" fillId="32" borderId="0" xfId="0" applyFont="1" applyFill="1" applyAlignment="1">
      <alignment/>
    </xf>
    <xf numFmtId="0" fontId="19" fillId="34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36" fillId="0" borderId="11" xfId="0" applyFont="1" applyFill="1" applyBorder="1" applyAlignment="1">
      <alignment horizontal="center" vertical="center"/>
    </xf>
    <xf numFmtId="0" fontId="75" fillId="38" borderId="11" xfId="0" applyFont="1" applyFill="1" applyBorder="1" applyAlignment="1">
      <alignment horizontal="left" wrapText="1"/>
    </xf>
    <xf numFmtId="0" fontId="0" fillId="38" borderId="11" xfId="0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36" fillId="0" borderId="11" xfId="0" applyFont="1" applyFill="1" applyBorder="1" applyAlignment="1">
      <alignment vertical="top" wrapText="1"/>
    </xf>
    <xf numFmtId="0" fontId="7" fillId="38" borderId="11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32" borderId="13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8" borderId="11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8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5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top" wrapText="1"/>
    </xf>
    <xf numFmtId="2" fontId="3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35" fillId="0" borderId="0" xfId="0" applyFont="1" applyFill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vertical="center"/>
    </xf>
    <xf numFmtId="1" fontId="36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15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 wrapText="1"/>
    </xf>
    <xf numFmtId="0" fontId="19" fillId="0" borderId="16" xfId="0" applyFont="1" applyFill="1" applyBorder="1" applyAlignment="1">
      <alignment/>
    </xf>
    <xf numFmtId="178" fontId="36" fillId="0" borderId="11" xfId="0" applyNumberFormat="1" applyFont="1" applyFill="1" applyBorder="1" applyAlignment="1">
      <alignment horizontal="center" vertical="center"/>
    </xf>
    <xf numFmtId="1" fontId="36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/>
    </xf>
    <xf numFmtId="0" fontId="76" fillId="0" borderId="11" xfId="0" applyFont="1" applyFill="1" applyBorder="1" applyAlignment="1">
      <alignment horizontal="left" wrapText="1"/>
    </xf>
    <xf numFmtId="0" fontId="76" fillId="0" borderId="11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left" wrapText="1"/>
    </xf>
    <xf numFmtId="178" fontId="36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justify" vertical="center"/>
    </xf>
    <xf numFmtId="0" fontId="35" fillId="0" borderId="11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justify" vertical="center"/>
    </xf>
    <xf numFmtId="0" fontId="36" fillId="0" borderId="11" xfId="0" applyFont="1" applyFill="1" applyBorder="1" applyAlignment="1">
      <alignment horizontal="justify" vertical="center" wrapText="1"/>
    </xf>
    <xf numFmtId="0" fontId="15" fillId="0" borderId="16" xfId="0" applyFont="1" applyFill="1" applyBorder="1" applyAlignment="1">
      <alignment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3" t="s">
        <v>83</v>
      </c>
      <c r="AD1" s="93"/>
    </row>
    <row r="2" spans="29:30" ht="162" customHeight="1">
      <c r="AC2" s="97" t="s">
        <v>86</v>
      </c>
      <c r="AD2" s="97"/>
    </row>
    <row r="3" spans="1:30" ht="18.75">
      <c r="A3" s="11"/>
      <c r="B3" s="11"/>
      <c r="C3" s="96" t="s">
        <v>67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0" ht="18.75">
      <c r="A4" s="11"/>
      <c r="B4" s="11"/>
      <c r="C4" s="96" t="s">
        <v>85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18.75">
      <c r="A5" s="11"/>
      <c r="B5" s="11"/>
      <c r="C5" s="96" t="s">
        <v>82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8.75">
      <c r="A6" s="11"/>
      <c r="B6" s="11"/>
      <c r="C6" s="94" t="s">
        <v>66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ht="18.75">
      <c r="A7" s="11"/>
      <c r="B7" s="11"/>
      <c r="C7" s="95" t="s">
        <v>81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</row>
    <row r="8" spans="1:30" ht="18.75">
      <c r="A8" s="11"/>
      <c r="B8" s="11"/>
      <c r="C8" s="96" t="s">
        <v>68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8.75">
      <c r="A9" s="11"/>
      <c r="B9" s="11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</row>
    <row r="10" spans="1:30" ht="19.5">
      <c r="A10" s="11"/>
      <c r="B10" s="11"/>
      <c r="C10" s="88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1:59" s="1" customFormat="1" ht="15.75" customHeight="1">
      <c r="A11" s="11"/>
      <c r="B11" s="11"/>
      <c r="C11" s="90" t="s">
        <v>69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77" t="s">
        <v>70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79" t="s">
        <v>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 t="s">
        <v>33</v>
      </c>
      <c r="P13" s="79"/>
      <c r="Q13" s="79"/>
      <c r="R13" s="79"/>
      <c r="S13" s="79"/>
      <c r="T13" s="79"/>
      <c r="U13" s="79"/>
      <c r="V13" s="79"/>
      <c r="W13" s="79"/>
      <c r="X13" s="79"/>
      <c r="Y13" s="79" t="s">
        <v>34</v>
      </c>
      <c r="Z13" s="85" t="s">
        <v>0</v>
      </c>
      <c r="AA13" s="82" t="s">
        <v>65</v>
      </c>
      <c r="AB13" s="82"/>
      <c r="AC13" s="82"/>
      <c r="AD13" s="8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79" t="s">
        <v>43</v>
      </c>
      <c r="B14" s="79"/>
      <c r="C14" s="79"/>
      <c r="D14" s="79" t="s">
        <v>44</v>
      </c>
      <c r="E14" s="79"/>
      <c r="F14" s="79" t="s">
        <v>45</v>
      </c>
      <c r="G14" s="79"/>
      <c r="H14" s="79" t="s">
        <v>42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89"/>
      <c r="Z14" s="86"/>
      <c r="AA14" s="82" t="s">
        <v>64</v>
      </c>
      <c r="AB14" s="82" t="s">
        <v>63</v>
      </c>
      <c r="AC14" s="82" t="s">
        <v>62</v>
      </c>
      <c r="AD14" s="82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89"/>
      <c r="Z15" s="86"/>
      <c r="AA15" s="82"/>
      <c r="AB15" s="82"/>
      <c r="AC15" s="82"/>
      <c r="AD15" s="8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9"/>
      <c r="Z16" s="87"/>
      <c r="AA16" s="82"/>
      <c r="AB16" s="82"/>
      <c r="AC16" s="82"/>
      <c r="AD16" s="82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0">
        <v>1</v>
      </c>
      <c r="B17" s="40">
        <v>2</v>
      </c>
      <c r="C17" s="40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0">
        <v>9</v>
      </c>
      <c r="J17" s="40">
        <v>10</v>
      </c>
      <c r="K17" s="40">
        <v>11</v>
      </c>
      <c r="L17" s="40">
        <v>12</v>
      </c>
      <c r="M17" s="40">
        <v>13</v>
      </c>
      <c r="N17" s="40">
        <v>14</v>
      </c>
      <c r="O17" s="40">
        <f aca="true" t="shared" si="0" ref="O17:Y17">N17+1</f>
        <v>15</v>
      </c>
      <c r="P17" s="40">
        <f t="shared" si="0"/>
        <v>16</v>
      </c>
      <c r="Q17" s="40">
        <f t="shared" si="0"/>
        <v>17</v>
      </c>
      <c r="R17" s="40">
        <f t="shared" si="0"/>
        <v>18</v>
      </c>
      <c r="S17" s="40">
        <f t="shared" si="0"/>
        <v>19</v>
      </c>
      <c r="T17" s="40">
        <f t="shared" si="0"/>
        <v>20</v>
      </c>
      <c r="U17" s="40">
        <f t="shared" si="0"/>
        <v>21</v>
      </c>
      <c r="V17" s="40">
        <f t="shared" si="0"/>
        <v>22</v>
      </c>
      <c r="W17" s="40">
        <f t="shared" si="0"/>
        <v>23</v>
      </c>
      <c r="X17" s="40">
        <f t="shared" si="0"/>
        <v>24</v>
      </c>
      <c r="Y17" s="40">
        <f t="shared" si="0"/>
        <v>25</v>
      </c>
      <c r="Z17" s="40">
        <f>Y17+1</f>
        <v>26</v>
      </c>
      <c r="AA17" s="40">
        <f>Z17+1</f>
        <v>27</v>
      </c>
      <c r="AB17" s="40">
        <f>AA17+1</f>
        <v>28</v>
      </c>
      <c r="AC17" s="40">
        <f>AB17+1</f>
        <v>29</v>
      </c>
      <c r="AD17" s="4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39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7" t="s">
        <v>11</v>
      </c>
      <c r="Z18" s="34" t="s">
        <v>3</v>
      </c>
      <c r="AA18" s="33"/>
      <c r="AB18" s="33"/>
      <c r="AC18" s="33"/>
      <c r="AD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39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7" t="s">
        <v>60</v>
      </c>
      <c r="Z19" s="34" t="s">
        <v>3</v>
      </c>
      <c r="AA19" s="33"/>
      <c r="AB19" s="33"/>
      <c r="AC19" s="33"/>
      <c r="AD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5" t="s">
        <v>59</v>
      </c>
      <c r="Z20" s="34"/>
      <c r="AA20" s="33"/>
      <c r="AB20" s="33"/>
      <c r="AC20" s="33"/>
      <c r="AD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5" t="s">
        <v>19</v>
      </c>
      <c r="Z21" s="34" t="s">
        <v>4</v>
      </c>
      <c r="AA21" s="33"/>
      <c r="AB21" s="33"/>
      <c r="AC21" s="33"/>
      <c r="AD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5" t="s">
        <v>20</v>
      </c>
      <c r="Z22" s="34" t="s">
        <v>4</v>
      </c>
      <c r="AA22" s="33"/>
      <c r="AB22" s="33"/>
      <c r="AC22" s="33"/>
      <c r="AD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5" t="s">
        <v>9</v>
      </c>
      <c r="Z23" s="34"/>
      <c r="AA23" s="33"/>
      <c r="AB23" s="33"/>
      <c r="AC23" s="33"/>
      <c r="AD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5" t="s">
        <v>21</v>
      </c>
      <c r="Z24" s="34" t="s">
        <v>4</v>
      </c>
      <c r="AA24" s="33"/>
      <c r="AB24" s="33"/>
      <c r="AC24" s="33"/>
      <c r="AD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5" t="s">
        <v>22</v>
      </c>
      <c r="Z25" s="34" t="s">
        <v>4</v>
      </c>
      <c r="AA25" s="33"/>
      <c r="AB25" s="33"/>
      <c r="AC25" s="33"/>
      <c r="AD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5" t="s">
        <v>58</v>
      </c>
      <c r="Z26" s="34" t="s">
        <v>3</v>
      </c>
      <c r="AA26" s="33"/>
      <c r="AB26" s="33"/>
      <c r="AC26" s="33"/>
      <c r="AD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5" t="s">
        <v>12</v>
      </c>
      <c r="Z27" s="34" t="s">
        <v>3</v>
      </c>
      <c r="AA27" s="33"/>
      <c r="AB27" s="33"/>
      <c r="AC27" s="33"/>
      <c r="AD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5" t="s">
        <v>23</v>
      </c>
      <c r="Z28" s="34" t="s">
        <v>4</v>
      </c>
      <c r="AA28" s="33"/>
      <c r="AB28" s="33"/>
      <c r="AC28" s="33"/>
      <c r="AD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5" t="s">
        <v>24</v>
      </c>
      <c r="Z29" s="34" t="s">
        <v>4</v>
      </c>
      <c r="AA29" s="33"/>
      <c r="AB29" s="33"/>
      <c r="AC29" s="33"/>
      <c r="AD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5" t="s">
        <v>17</v>
      </c>
      <c r="Z30" s="34" t="s">
        <v>3</v>
      </c>
      <c r="AA30" s="33"/>
      <c r="AB30" s="33"/>
      <c r="AC30" s="33"/>
      <c r="AD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5" t="s">
        <v>25</v>
      </c>
      <c r="Z31" s="34" t="s">
        <v>4</v>
      </c>
      <c r="AA31" s="33"/>
      <c r="AB31" s="33"/>
      <c r="AC31" s="33"/>
      <c r="AD31" s="3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5" t="s">
        <v>26</v>
      </c>
      <c r="Z32" s="34" t="s">
        <v>5</v>
      </c>
      <c r="AA32" s="33"/>
      <c r="AB32" s="33"/>
      <c r="AC32" s="33"/>
      <c r="AD32" s="3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6" t="s">
        <v>48</v>
      </c>
      <c r="Z33" s="34" t="s">
        <v>3</v>
      </c>
      <c r="AA33" s="33"/>
      <c r="AB33" s="33"/>
      <c r="AC33" s="33"/>
      <c r="AD33" s="3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5" t="s">
        <v>27</v>
      </c>
      <c r="Z34" s="34" t="s">
        <v>4</v>
      </c>
      <c r="AA34" s="33"/>
      <c r="AB34" s="33"/>
      <c r="AC34" s="33"/>
      <c r="AD34" s="3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5" t="s">
        <v>28</v>
      </c>
      <c r="Z35" s="34" t="s">
        <v>4</v>
      </c>
      <c r="AA35" s="33"/>
      <c r="AB35" s="33"/>
      <c r="AC35" s="33"/>
      <c r="AD35" s="3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5" t="s">
        <v>13</v>
      </c>
      <c r="Z36" s="34" t="s">
        <v>3</v>
      </c>
      <c r="AA36" s="33"/>
      <c r="AB36" s="33"/>
      <c r="AC36" s="33"/>
      <c r="AD36" s="3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5" t="s">
        <v>29</v>
      </c>
      <c r="Z37" s="34" t="s">
        <v>4</v>
      </c>
      <c r="AA37" s="33"/>
      <c r="AB37" s="33"/>
      <c r="AC37" s="33"/>
      <c r="AD37" s="3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5" t="s">
        <v>30</v>
      </c>
      <c r="Z38" s="34" t="s">
        <v>4</v>
      </c>
      <c r="AA38" s="33"/>
      <c r="AB38" s="33"/>
      <c r="AC38" s="33"/>
      <c r="AD38" s="3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5" t="s">
        <v>18</v>
      </c>
      <c r="Z39" s="34" t="s">
        <v>3</v>
      </c>
      <c r="AA39" s="33"/>
      <c r="AB39" s="33"/>
      <c r="AC39" s="33"/>
      <c r="AD39" s="3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5" t="s">
        <v>27</v>
      </c>
      <c r="Z40" s="34" t="s">
        <v>4</v>
      </c>
      <c r="AA40" s="33"/>
      <c r="AB40" s="33"/>
      <c r="AC40" s="33"/>
      <c r="AD40" s="3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5" t="s">
        <v>28</v>
      </c>
      <c r="Z41" s="34" t="s">
        <v>5</v>
      </c>
      <c r="AA41" s="33"/>
      <c r="AB41" s="33"/>
      <c r="AC41" s="33"/>
      <c r="AD41" s="3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6" t="s">
        <v>36</v>
      </c>
      <c r="Z42" s="34" t="s">
        <v>10</v>
      </c>
      <c r="AA42" s="33"/>
      <c r="AB42" s="33"/>
      <c r="AC42" s="33"/>
      <c r="AD42" s="3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5" t="s">
        <v>57</v>
      </c>
      <c r="Z43" s="34" t="s">
        <v>4</v>
      </c>
      <c r="AA43" s="33"/>
      <c r="AB43" s="33"/>
      <c r="AC43" s="33"/>
      <c r="AD43" s="3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5" t="s">
        <v>47</v>
      </c>
      <c r="Z44" s="34" t="s">
        <v>3</v>
      </c>
      <c r="AA44" s="33"/>
      <c r="AB44" s="33"/>
      <c r="AC44" s="33"/>
      <c r="AD44" s="3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5" t="s">
        <v>27</v>
      </c>
      <c r="Z45" s="34" t="s">
        <v>4</v>
      </c>
      <c r="AA45" s="33"/>
      <c r="AB45" s="33"/>
      <c r="AC45" s="33"/>
      <c r="AD45" s="3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5" t="s">
        <v>31</v>
      </c>
      <c r="Z46" s="34" t="s">
        <v>4</v>
      </c>
      <c r="AA46" s="33"/>
      <c r="AB46" s="33"/>
      <c r="AC46" s="33"/>
      <c r="AD46" s="3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5" t="s">
        <v>56</v>
      </c>
      <c r="Z47" s="34" t="s">
        <v>3</v>
      </c>
      <c r="AA47" s="33"/>
      <c r="AB47" s="33"/>
      <c r="AC47" s="33"/>
      <c r="AD47" s="3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5" t="s">
        <v>14</v>
      </c>
      <c r="Z48" s="34" t="s">
        <v>3</v>
      </c>
      <c r="AA48" s="33"/>
      <c r="AB48" s="33"/>
      <c r="AC48" s="33"/>
      <c r="AD48" s="3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5" t="s">
        <v>23</v>
      </c>
      <c r="Z49" s="34" t="s">
        <v>4</v>
      </c>
      <c r="AA49" s="33"/>
      <c r="AB49" s="33"/>
      <c r="AC49" s="33"/>
      <c r="AD49" s="3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5" t="s">
        <v>32</v>
      </c>
      <c r="Z50" s="34" t="s">
        <v>4</v>
      </c>
      <c r="AA50" s="33"/>
      <c r="AB50" s="33"/>
      <c r="AC50" s="33"/>
      <c r="AD50" s="3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5" t="s">
        <v>37</v>
      </c>
      <c r="Z51" s="34" t="s">
        <v>10</v>
      </c>
      <c r="AA51" s="33"/>
      <c r="AB51" s="33"/>
      <c r="AC51" s="33"/>
      <c r="AD51" s="3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5" t="s">
        <v>38</v>
      </c>
      <c r="Z52" s="34" t="s">
        <v>4</v>
      </c>
      <c r="AA52" s="33"/>
      <c r="AB52" s="33"/>
      <c r="AC52" s="33"/>
      <c r="AD52" s="3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6" t="s">
        <v>39</v>
      </c>
      <c r="Z53" s="34" t="s">
        <v>10</v>
      </c>
      <c r="AA53" s="33"/>
      <c r="AB53" s="33"/>
      <c r="AC53" s="33"/>
      <c r="AD53" s="3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5" t="s">
        <v>38</v>
      </c>
      <c r="Z54" s="34" t="s">
        <v>4</v>
      </c>
      <c r="AA54" s="33"/>
      <c r="AB54" s="33"/>
      <c r="AC54" s="33"/>
      <c r="AD54" s="3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5" t="s">
        <v>15</v>
      </c>
      <c r="Z55" s="34" t="s">
        <v>3</v>
      </c>
      <c r="AA55" s="33"/>
      <c r="AB55" s="33"/>
      <c r="AC55" s="33"/>
      <c r="AD55" s="3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5" t="s">
        <v>23</v>
      </c>
      <c r="Z56" s="34" t="s">
        <v>4</v>
      </c>
      <c r="AA56" s="33"/>
      <c r="AB56" s="33"/>
      <c r="AC56" s="33"/>
      <c r="AD56" s="3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5" t="s">
        <v>32</v>
      </c>
      <c r="Z57" s="34" t="s">
        <v>4</v>
      </c>
      <c r="AA57" s="33"/>
      <c r="AB57" s="33"/>
      <c r="AC57" s="33"/>
      <c r="AD57" s="3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5" t="s">
        <v>40</v>
      </c>
      <c r="Z58" s="34" t="s">
        <v>10</v>
      </c>
      <c r="AA58" s="33"/>
      <c r="AB58" s="33"/>
      <c r="AC58" s="33"/>
      <c r="AD58" s="3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5" t="s">
        <v>38</v>
      </c>
      <c r="Z59" s="34" t="s">
        <v>4</v>
      </c>
      <c r="AA59" s="33"/>
      <c r="AB59" s="33"/>
      <c r="AC59" s="33"/>
      <c r="AD59" s="3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6" t="s">
        <v>41</v>
      </c>
      <c r="Z60" s="34" t="s">
        <v>10</v>
      </c>
      <c r="AA60" s="33"/>
      <c r="AB60" s="33"/>
      <c r="AC60" s="33"/>
      <c r="AD60" s="3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5" t="s">
        <v>38</v>
      </c>
      <c r="Z61" s="34" t="s">
        <v>5</v>
      </c>
      <c r="AA61" s="33"/>
      <c r="AB61" s="33"/>
      <c r="AC61" s="33"/>
      <c r="AD61" s="3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5" t="s">
        <v>46</v>
      </c>
      <c r="Z62" s="34" t="s">
        <v>3</v>
      </c>
      <c r="AA62" s="33"/>
      <c r="AB62" s="33"/>
      <c r="AC62" s="33"/>
      <c r="AD62" s="3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5" t="s">
        <v>16</v>
      </c>
      <c r="Z63" s="34" t="s">
        <v>4</v>
      </c>
      <c r="AA63" s="33"/>
      <c r="AB63" s="33"/>
      <c r="AC63" s="33"/>
      <c r="AD63" s="3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6" t="s">
        <v>55</v>
      </c>
      <c r="Z64" s="34" t="s">
        <v>3</v>
      </c>
      <c r="AA64" s="33"/>
      <c r="AB64" s="33"/>
      <c r="AC64" s="33"/>
      <c r="AD64" s="3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6" t="s">
        <v>77</v>
      </c>
      <c r="Z65" s="34" t="s">
        <v>3</v>
      </c>
      <c r="AA65" s="33"/>
      <c r="AB65" s="33"/>
      <c r="AC65" s="33"/>
      <c r="AD65" s="3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5" t="s">
        <v>78</v>
      </c>
      <c r="Z66" s="34" t="s">
        <v>3</v>
      </c>
      <c r="AA66" s="33"/>
      <c r="AB66" s="33"/>
      <c r="AC66" s="33"/>
      <c r="AD66" s="3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5" t="s">
        <v>79</v>
      </c>
      <c r="Z67" s="34" t="s">
        <v>3</v>
      </c>
      <c r="AA67" s="33"/>
      <c r="AB67" s="33"/>
      <c r="AC67" s="33"/>
      <c r="AD67" s="3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5" t="s">
        <v>80</v>
      </c>
      <c r="Z68" s="34" t="s">
        <v>3</v>
      </c>
      <c r="AA68" s="33"/>
      <c r="AB68" s="33"/>
      <c r="AC68" s="33"/>
      <c r="AD68" s="3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26" customFormat="1" ht="12.75"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31:59" s="26" customFormat="1" ht="12.75"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</row>
    <row r="71" spans="10:59" s="26" customFormat="1" ht="12.75">
      <c r="J71" s="83" t="s">
        <v>76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</row>
    <row r="72" spans="10:59" s="26" customFormat="1" ht="16.5" customHeight="1">
      <c r="J72" s="78" t="s">
        <v>71</v>
      </c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80"/>
      <c r="AD72" s="81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</row>
    <row r="73" spans="10:59" s="26" customFormat="1" ht="12.75">
      <c r="J73" s="78" t="s">
        <v>72</v>
      </c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32"/>
      <c r="AD73" s="31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</row>
    <row r="74" spans="10:59" s="26" customFormat="1" ht="12.75">
      <c r="J74" s="78" t="s">
        <v>73</v>
      </c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32"/>
      <c r="AD74" s="31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  <row r="75" spans="10:59" s="26" customFormat="1" ht="12.75">
      <c r="J75" s="78"/>
      <c r="K75" s="78" t="s">
        <v>54</v>
      </c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30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2:59" s="26" customFormat="1" ht="37.5" customHeight="1">
      <c r="B76" s="91" t="s">
        <v>74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AB76" s="92" t="s">
        <v>53</v>
      </c>
      <c r="AC76" s="92"/>
      <c r="AD76" s="92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2:59" s="26" customFormat="1" ht="37.5" customHeight="1">
      <c r="B77" s="29"/>
      <c r="C77" s="29"/>
      <c r="D77" s="29"/>
      <c r="E77" s="29"/>
      <c r="F77" s="29"/>
      <c r="G77" s="29"/>
      <c r="H77" s="29"/>
      <c r="I77" s="29"/>
      <c r="J77" s="91" t="s">
        <v>52</v>
      </c>
      <c r="K77" s="91"/>
      <c r="L77" s="91"/>
      <c r="M77" s="91"/>
      <c r="N77" s="91"/>
      <c r="O77" s="91"/>
      <c r="P77" s="91"/>
      <c r="Q77" s="91"/>
      <c r="R77" s="29"/>
      <c r="S77" s="29"/>
      <c r="T77" s="29"/>
      <c r="U77" s="29"/>
      <c r="V77" s="29"/>
      <c r="W77" s="29"/>
      <c r="X77" s="29"/>
      <c r="Y77" s="29"/>
      <c r="AB77" s="28"/>
      <c r="AC77" s="28"/>
      <c r="AD77" s="28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</row>
    <row r="78" spans="29:59" s="23" customFormat="1" ht="23.25">
      <c r="AC78" s="25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64"/>
  <sheetViews>
    <sheetView tabSelected="1" view="pageBreakPreview" zoomScaleNormal="70" zoomScaleSheetLayoutView="100" zoomScalePageLayoutView="0" workbookViewId="0" topLeftCell="G1">
      <selection activeCell="C7" sqref="C7:AK7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5" customWidth="1"/>
    <col min="7" max="7" width="5.00390625" style="187" customWidth="1"/>
    <col min="8" max="16" width="4.421875" style="187" customWidth="1"/>
    <col min="17" max="17" width="4.28125" style="187" customWidth="1"/>
    <col min="18" max="18" width="6.421875" style="187" hidden="1" customWidth="1"/>
    <col min="19" max="19" width="4.00390625" style="187" hidden="1" customWidth="1"/>
    <col min="20" max="27" width="4.00390625" style="188" hidden="1" customWidth="1"/>
    <col min="28" max="28" width="72.28125" style="187" customWidth="1"/>
    <col min="29" max="29" width="12.7109375" style="187" customWidth="1"/>
    <col min="30" max="30" width="12.421875" style="187" customWidth="1"/>
    <col min="31" max="31" width="16.57421875" style="187" customWidth="1"/>
    <col min="32" max="32" width="14.57421875" style="187" customWidth="1"/>
    <col min="33" max="33" width="14.140625" style="187" customWidth="1"/>
    <col min="34" max="36" width="14.00390625" style="187" customWidth="1"/>
    <col min="37" max="37" width="12.140625" style="187" bestFit="1" customWidth="1"/>
    <col min="38" max="38" width="1.421875" style="1" bestFit="1" customWidth="1"/>
    <col min="39" max="85" width="9.140625" style="1" customWidth="1"/>
  </cols>
  <sheetData>
    <row r="1" spans="1:42" ht="18.75">
      <c r="A1" s="8"/>
      <c r="B1" s="8"/>
      <c r="C1" s="10"/>
      <c r="D1" s="10"/>
      <c r="E1" s="10"/>
      <c r="F1" s="1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107"/>
      <c r="U1" s="107"/>
      <c r="V1" s="107"/>
      <c r="W1" s="107"/>
      <c r="X1" s="107"/>
      <c r="Y1" s="107"/>
      <c r="Z1" s="107"/>
      <c r="AA1" s="107"/>
      <c r="AB1" s="59"/>
      <c r="AC1" s="59"/>
      <c r="AD1" s="59"/>
      <c r="AE1" s="59"/>
      <c r="AF1" s="59"/>
      <c r="AG1" s="108"/>
      <c r="AH1" s="108"/>
      <c r="AI1" s="108"/>
      <c r="AJ1" s="108"/>
      <c r="AK1" s="108"/>
      <c r="AL1" s="12"/>
      <c r="AM1" s="2"/>
      <c r="AN1" s="2"/>
      <c r="AO1" s="2"/>
      <c r="AP1" s="2"/>
    </row>
    <row r="2" spans="1:42" ht="183" customHeight="1">
      <c r="A2" s="8"/>
      <c r="B2" s="8"/>
      <c r="C2" s="10"/>
      <c r="D2" s="10"/>
      <c r="E2" s="10"/>
      <c r="F2" s="1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107"/>
      <c r="U2" s="107"/>
      <c r="V2" s="107"/>
      <c r="W2" s="107"/>
      <c r="X2" s="107"/>
      <c r="Y2" s="107"/>
      <c r="Z2" s="107"/>
      <c r="AA2" s="107"/>
      <c r="AB2" s="59"/>
      <c r="AC2" s="59"/>
      <c r="AD2" s="59"/>
      <c r="AE2" s="59"/>
      <c r="AF2" s="59"/>
      <c r="AG2" s="109" t="s">
        <v>222</v>
      </c>
      <c r="AH2" s="109"/>
      <c r="AI2" s="109"/>
      <c r="AJ2" s="109"/>
      <c r="AK2" s="109"/>
      <c r="AL2" s="12"/>
      <c r="AM2" s="2"/>
      <c r="AN2" s="2"/>
      <c r="AO2" s="2"/>
      <c r="AP2" s="2"/>
    </row>
    <row r="3" spans="1:42" ht="18.75">
      <c r="A3" s="8"/>
      <c r="B3" s="8"/>
      <c r="C3" s="10"/>
      <c r="D3" s="10"/>
      <c r="E3" s="10"/>
      <c r="F3" s="1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07"/>
      <c r="U3" s="107"/>
      <c r="V3" s="107"/>
      <c r="W3" s="107"/>
      <c r="X3" s="107"/>
      <c r="Y3" s="107"/>
      <c r="Z3" s="107"/>
      <c r="AA3" s="107"/>
      <c r="AB3" s="59"/>
      <c r="AC3" s="59"/>
      <c r="AD3" s="59"/>
      <c r="AE3" s="59"/>
      <c r="AF3" s="59"/>
      <c r="AG3" s="110"/>
      <c r="AH3" s="110"/>
      <c r="AI3" s="110"/>
      <c r="AJ3" s="110"/>
      <c r="AK3" s="110"/>
      <c r="AL3" s="12"/>
      <c r="AM3" s="2"/>
      <c r="AN3" s="2"/>
      <c r="AO3" s="2"/>
      <c r="AP3" s="2"/>
    </row>
    <row r="4" spans="1:42" ht="18.75">
      <c r="A4" s="8"/>
      <c r="B4" s="8"/>
      <c r="C4" s="11"/>
      <c r="D4" s="11"/>
      <c r="E4" s="11"/>
      <c r="F4" s="11"/>
      <c r="G4" s="111"/>
      <c r="H4" s="111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107"/>
      <c r="U4" s="107"/>
      <c r="V4" s="107"/>
      <c r="W4" s="107"/>
      <c r="X4" s="107"/>
      <c r="Y4" s="107"/>
      <c r="Z4" s="107"/>
      <c r="AA4" s="107"/>
      <c r="AB4" s="59"/>
      <c r="AC4" s="59"/>
      <c r="AD4" s="59"/>
      <c r="AE4" s="59"/>
      <c r="AF4" s="59"/>
      <c r="AG4" s="112"/>
      <c r="AH4" s="112"/>
      <c r="AI4" s="112"/>
      <c r="AJ4" s="112"/>
      <c r="AK4" s="112"/>
      <c r="AL4" s="13"/>
      <c r="AM4" s="4"/>
      <c r="AN4" s="4"/>
      <c r="AO4" s="4"/>
      <c r="AP4" s="4"/>
    </row>
    <row r="5" spans="1:38" ht="18.75">
      <c r="A5" s="8"/>
      <c r="B5" s="8"/>
      <c r="C5" s="11"/>
      <c r="D5" s="11"/>
      <c r="E5" s="11"/>
      <c r="F5" s="11"/>
      <c r="G5" s="111"/>
      <c r="H5" s="111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114"/>
      <c r="V5" s="114"/>
      <c r="W5" s="114"/>
      <c r="X5" s="114"/>
      <c r="Y5" s="114"/>
      <c r="Z5" s="114"/>
      <c r="AA5" s="114"/>
      <c r="AB5" s="113"/>
      <c r="AC5" s="111"/>
      <c r="AD5" s="59"/>
      <c r="AE5" s="59"/>
      <c r="AF5" s="59"/>
      <c r="AG5" s="59"/>
      <c r="AH5" s="59"/>
      <c r="AI5" s="59"/>
      <c r="AJ5" s="59"/>
      <c r="AK5" s="59"/>
      <c r="AL5" s="10"/>
    </row>
    <row r="6" spans="1:43" s="3" customFormat="1" ht="18.75">
      <c r="A6" s="7"/>
      <c r="B6" s="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5"/>
      <c r="AM6" s="16"/>
      <c r="AN6" s="16"/>
      <c r="AO6" s="16"/>
      <c r="AP6" s="17"/>
      <c r="AQ6" s="17"/>
    </row>
    <row r="7" spans="1:43" s="3" customFormat="1" ht="18.75">
      <c r="A7" s="7"/>
      <c r="B7" s="7"/>
      <c r="C7" s="106" t="s">
        <v>220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5"/>
      <c r="AM7" s="16"/>
      <c r="AN7" s="16"/>
      <c r="AO7" s="16"/>
      <c r="AP7" s="17"/>
      <c r="AQ7" s="17"/>
    </row>
    <row r="8" spans="1:43" s="3" customFormat="1" ht="15.75">
      <c r="A8" s="11"/>
      <c r="B8" s="11"/>
      <c r="C8" s="98" t="s">
        <v>221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18"/>
      <c r="AM8" s="19"/>
      <c r="AN8" s="19"/>
      <c r="AO8" s="19"/>
      <c r="AP8" s="20"/>
      <c r="AQ8" s="20"/>
    </row>
    <row r="9" spans="1:43" s="3" customFormat="1" ht="18.75">
      <c r="A9" s="11"/>
      <c r="B9" s="11"/>
      <c r="C9" s="104" t="s">
        <v>75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5"/>
      <c r="AM9" s="16"/>
      <c r="AN9" s="16"/>
      <c r="AO9" s="16"/>
      <c r="AP9" s="20"/>
      <c r="AQ9" s="20"/>
    </row>
    <row r="10" spans="1:43" s="3" customFormat="1" ht="18.75">
      <c r="A10" s="11"/>
      <c r="B10" s="11"/>
      <c r="C10" s="105" t="s">
        <v>223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5"/>
      <c r="AM10" s="16"/>
      <c r="AN10" s="16"/>
      <c r="AO10" s="16"/>
      <c r="AP10" s="20"/>
      <c r="AQ10" s="20"/>
    </row>
    <row r="11" spans="1:43" s="3" customFormat="1" ht="15.75">
      <c r="A11" s="11"/>
      <c r="B11" s="11"/>
      <c r="C11" s="99" t="s">
        <v>84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21"/>
      <c r="AM11" s="19"/>
      <c r="AN11" s="19"/>
      <c r="AO11" s="19"/>
      <c r="AP11" s="20"/>
      <c r="AQ11" s="20"/>
    </row>
    <row r="12" spans="1:85" s="9" customFormat="1" ht="19.5">
      <c r="A12" s="11"/>
      <c r="B12" s="11"/>
      <c r="C12" s="11"/>
      <c r="D12" s="11"/>
      <c r="E12" s="11"/>
      <c r="F12" s="11"/>
      <c r="G12" s="111"/>
      <c r="H12" s="111"/>
      <c r="I12" s="115" t="s">
        <v>6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5"/>
      <c r="AC12" s="115"/>
      <c r="AD12" s="117"/>
      <c r="AE12" s="118"/>
      <c r="AF12" s="118"/>
      <c r="AG12" s="118"/>
      <c r="AH12" s="118"/>
      <c r="AI12" s="118"/>
      <c r="AJ12" s="119"/>
      <c r="AK12" s="119"/>
      <c r="AL12" s="22"/>
      <c r="AM12" s="17"/>
      <c r="AN12" s="17"/>
      <c r="AO12" s="17"/>
      <c r="AP12" s="17"/>
      <c r="AQ12" s="17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11"/>
      <c r="B13" s="11"/>
      <c r="C13" s="11"/>
      <c r="D13" s="11"/>
      <c r="E13" s="11"/>
      <c r="F13" s="11"/>
      <c r="G13" s="111"/>
      <c r="H13" s="111"/>
      <c r="I13" s="120" t="s">
        <v>50</v>
      </c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4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10"/>
      <c r="B14" s="10"/>
      <c r="C14" s="10"/>
      <c r="D14" s="10"/>
      <c r="E14" s="10"/>
      <c r="F14" s="10"/>
      <c r="G14" s="59"/>
      <c r="H14" s="59"/>
      <c r="I14" s="120" t="s">
        <v>51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4"/>
      <c r="AM14" s="6"/>
      <c r="AN14" s="6"/>
      <c r="AO14" s="6"/>
      <c r="AP14" s="6"/>
      <c r="AQ14" s="6"/>
    </row>
    <row r="15" spans="1:43" ht="15.75">
      <c r="A15" s="10"/>
      <c r="B15" s="10"/>
      <c r="C15" s="10"/>
      <c r="D15" s="10"/>
      <c r="E15" s="10"/>
      <c r="F15" s="10"/>
      <c r="G15" s="59"/>
      <c r="H15" s="59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2"/>
      <c r="U15" s="122"/>
      <c r="V15" s="122"/>
      <c r="W15" s="122"/>
      <c r="X15" s="122"/>
      <c r="Y15" s="122"/>
      <c r="Z15" s="122"/>
      <c r="AA15" s="122"/>
      <c r="AB15" s="121"/>
      <c r="AC15" s="121"/>
      <c r="AD15" s="123"/>
      <c r="AE15" s="123"/>
      <c r="AF15" s="123"/>
      <c r="AG15" s="123"/>
      <c r="AH15" s="123"/>
      <c r="AI15" s="123"/>
      <c r="AJ15" s="123"/>
      <c r="AK15" s="123"/>
      <c r="AL15" s="14"/>
      <c r="AM15" s="6"/>
      <c r="AN15" s="6"/>
      <c r="AO15" s="6"/>
      <c r="AP15" s="6"/>
      <c r="AQ15" s="6"/>
    </row>
    <row r="16" spans="1:38" s="23" customFormat="1" ht="15" customHeight="1">
      <c r="A16" s="100" t="s">
        <v>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2"/>
      <c r="S16" s="124"/>
      <c r="T16" s="124"/>
      <c r="U16" s="124"/>
      <c r="V16" s="124"/>
      <c r="W16" s="124"/>
      <c r="X16" s="124"/>
      <c r="Y16" s="124"/>
      <c r="Z16" s="124"/>
      <c r="AA16" s="124"/>
      <c r="AB16" s="125" t="s">
        <v>34</v>
      </c>
      <c r="AC16" s="125" t="s">
        <v>0</v>
      </c>
      <c r="AD16" s="126" t="s">
        <v>35</v>
      </c>
      <c r="AE16" s="127"/>
      <c r="AF16" s="127"/>
      <c r="AG16" s="127"/>
      <c r="AH16" s="127"/>
      <c r="AI16" s="128"/>
      <c r="AJ16" s="129" t="s">
        <v>8</v>
      </c>
      <c r="AK16" s="129"/>
      <c r="AL16" s="10"/>
    </row>
    <row r="17" spans="1:38" s="23" customFormat="1" ht="15" customHeight="1">
      <c r="A17" s="79" t="s">
        <v>43</v>
      </c>
      <c r="B17" s="79"/>
      <c r="C17" s="79"/>
      <c r="D17" s="79" t="s">
        <v>44</v>
      </c>
      <c r="E17" s="79"/>
      <c r="F17" s="79" t="s">
        <v>45</v>
      </c>
      <c r="G17" s="79"/>
      <c r="H17" s="130" t="s">
        <v>42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2"/>
      <c r="S17" s="133"/>
      <c r="T17" s="133"/>
      <c r="U17" s="133"/>
      <c r="V17" s="133"/>
      <c r="W17" s="133"/>
      <c r="X17" s="133"/>
      <c r="Y17" s="133"/>
      <c r="Z17" s="133"/>
      <c r="AA17" s="133"/>
      <c r="AB17" s="125"/>
      <c r="AC17" s="125"/>
      <c r="AD17" s="134"/>
      <c r="AE17" s="135"/>
      <c r="AF17" s="135"/>
      <c r="AG17" s="135"/>
      <c r="AH17" s="135"/>
      <c r="AI17" s="136"/>
      <c r="AJ17" s="129"/>
      <c r="AK17" s="129"/>
      <c r="AL17" s="10"/>
    </row>
    <row r="18" spans="1:38" s="23" customFormat="1" ht="25.5">
      <c r="A18" s="79"/>
      <c r="B18" s="79"/>
      <c r="C18" s="79"/>
      <c r="D18" s="79"/>
      <c r="E18" s="79"/>
      <c r="F18" s="79"/>
      <c r="G18" s="79"/>
      <c r="H18" s="137"/>
      <c r="I18" s="138"/>
      <c r="J18" s="138"/>
      <c r="K18" s="138"/>
      <c r="L18" s="138"/>
      <c r="M18" s="138"/>
      <c r="N18" s="138"/>
      <c r="O18" s="138"/>
      <c r="P18" s="138"/>
      <c r="Q18" s="138"/>
      <c r="R18" s="139"/>
      <c r="S18" s="140"/>
      <c r="T18" s="140"/>
      <c r="U18" s="140"/>
      <c r="V18" s="140"/>
      <c r="W18" s="140"/>
      <c r="X18" s="140"/>
      <c r="Y18" s="140"/>
      <c r="Z18" s="140"/>
      <c r="AA18" s="140"/>
      <c r="AB18" s="125"/>
      <c r="AC18" s="125"/>
      <c r="AD18" s="141" t="s">
        <v>193</v>
      </c>
      <c r="AE18" s="141" t="s">
        <v>194</v>
      </c>
      <c r="AF18" s="141" t="s">
        <v>195</v>
      </c>
      <c r="AG18" s="141" t="s">
        <v>217</v>
      </c>
      <c r="AH18" s="141" t="s">
        <v>218</v>
      </c>
      <c r="AI18" s="141" t="s">
        <v>219</v>
      </c>
      <c r="AJ18" s="142" t="s">
        <v>1</v>
      </c>
      <c r="AK18" s="142" t="s">
        <v>2</v>
      </c>
      <c r="AL18" s="10"/>
    </row>
    <row r="19" spans="1:38" s="23" customFormat="1" ht="15.75" customHeight="1">
      <c r="A19" s="40">
        <v>1</v>
      </c>
      <c r="B19" s="40">
        <v>2</v>
      </c>
      <c r="C19" s="40">
        <v>3</v>
      </c>
      <c r="D19" s="41">
        <v>4</v>
      </c>
      <c r="E19" s="41">
        <v>5</v>
      </c>
      <c r="F19" s="41">
        <v>6</v>
      </c>
      <c r="G19" s="143">
        <v>7</v>
      </c>
      <c r="H19" s="143">
        <v>8</v>
      </c>
      <c r="I19" s="141">
        <v>9</v>
      </c>
      <c r="J19" s="143">
        <v>10</v>
      </c>
      <c r="K19" s="141">
        <v>11</v>
      </c>
      <c r="L19" s="143">
        <v>12</v>
      </c>
      <c r="M19" s="141">
        <v>13</v>
      </c>
      <c r="N19" s="143">
        <v>14</v>
      </c>
      <c r="O19" s="141">
        <v>15</v>
      </c>
      <c r="P19" s="141">
        <v>16</v>
      </c>
      <c r="Q19" s="143">
        <v>17</v>
      </c>
      <c r="R19" s="141">
        <v>18</v>
      </c>
      <c r="S19" s="143">
        <v>16</v>
      </c>
      <c r="T19" s="141">
        <v>17</v>
      </c>
      <c r="U19" s="143">
        <v>18</v>
      </c>
      <c r="V19" s="141">
        <v>19</v>
      </c>
      <c r="W19" s="143">
        <v>20</v>
      </c>
      <c r="X19" s="141">
        <v>21</v>
      </c>
      <c r="Y19" s="143">
        <v>22</v>
      </c>
      <c r="Z19" s="141">
        <v>23</v>
      </c>
      <c r="AA19" s="143">
        <v>24</v>
      </c>
      <c r="AB19" s="141">
        <v>25</v>
      </c>
      <c r="AC19" s="144">
        <v>26</v>
      </c>
      <c r="AD19" s="144">
        <v>30</v>
      </c>
      <c r="AE19" s="62">
        <v>31</v>
      </c>
      <c r="AF19" s="144">
        <v>32</v>
      </c>
      <c r="AG19" s="144">
        <v>33</v>
      </c>
      <c r="AH19" s="144">
        <v>34</v>
      </c>
      <c r="AI19" s="144">
        <v>35</v>
      </c>
      <c r="AJ19" s="144">
        <v>36</v>
      </c>
      <c r="AK19" s="144">
        <v>37</v>
      </c>
      <c r="AL19" s="10"/>
    </row>
    <row r="20" spans="1:38" s="23" customFormat="1" ht="14.25" customHeight="1">
      <c r="A20" s="63">
        <v>5</v>
      </c>
      <c r="B20" s="63">
        <v>7</v>
      </c>
      <c r="C20" s="63">
        <v>5</v>
      </c>
      <c r="D20" s="64">
        <v>0</v>
      </c>
      <c r="E20" s="64">
        <v>0</v>
      </c>
      <c r="F20" s="64">
        <v>0</v>
      </c>
      <c r="G20" s="143">
        <v>0</v>
      </c>
      <c r="H20" s="145">
        <v>0</v>
      </c>
      <c r="I20" s="146">
        <v>0</v>
      </c>
      <c r="J20" s="146">
        <v>0</v>
      </c>
      <c r="K20" s="145">
        <v>0</v>
      </c>
      <c r="L20" s="146">
        <v>0</v>
      </c>
      <c r="M20" s="146">
        <v>0</v>
      </c>
      <c r="N20" s="146">
        <v>0</v>
      </c>
      <c r="O20" s="145">
        <v>0</v>
      </c>
      <c r="P20" s="146">
        <v>0</v>
      </c>
      <c r="Q20" s="146">
        <v>0</v>
      </c>
      <c r="R20" s="146">
        <v>0</v>
      </c>
      <c r="S20" s="141"/>
      <c r="T20" s="141"/>
      <c r="U20" s="141"/>
      <c r="V20" s="141"/>
      <c r="W20" s="141"/>
      <c r="X20" s="141"/>
      <c r="Y20" s="141"/>
      <c r="Z20" s="141"/>
      <c r="AA20" s="141"/>
      <c r="AB20" s="147" t="s">
        <v>11</v>
      </c>
      <c r="AC20" s="148" t="s">
        <v>3</v>
      </c>
      <c r="AD20" s="149">
        <v>327068.02</v>
      </c>
      <c r="AE20" s="149">
        <v>313654.56</v>
      </c>
      <c r="AF20" s="149">
        <v>342903.55</v>
      </c>
      <c r="AG20" s="149">
        <v>307393.1</v>
      </c>
      <c r="AH20" s="149">
        <f>AH27+AH50+AH108+AH136+AH147+AH160+AH87</f>
        <v>260804.39999999997</v>
      </c>
      <c r="AI20" s="149">
        <f>AI27+AI50+AI108+AI136+AI147+AI160+AI87</f>
        <v>260804.39999999997</v>
      </c>
      <c r="AJ20" s="149">
        <v>1792864.78</v>
      </c>
      <c r="AK20" s="62">
        <v>2028</v>
      </c>
      <c r="AL20" s="10">
        <f>SUM(AD20:AJ20)</f>
        <v>3605492.8099999996</v>
      </c>
    </row>
    <row r="21" spans="1:38" s="23" customFormat="1" ht="63">
      <c r="A21" s="33"/>
      <c r="B21" s="33"/>
      <c r="C21" s="33"/>
      <c r="D21" s="42"/>
      <c r="E21" s="42"/>
      <c r="F21" s="42"/>
      <c r="G21" s="54"/>
      <c r="H21" s="54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150"/>
      <c r="U21" s="150"/>
      <c r="V21" s="150"/>
      <c r="W21" s="150"/>
      <c r="X21" s="150"/>
      <c r="Y21" s="150"/>
      <c r="Z21" s="150"/>
      <c r="AA21" s="150"/>
      <c r="AB21" s="151" t="s">
        <v>87</v>
      </c>
      <c r="AC21" s="148"/>
      <c r="AD21" s="62"/>
      <c r="AE21" s="62"/>
      <c r="AF21" s="62"/>
      <c r="AG21" s="62"/>
      <c r="AH21" s="62" t="s">
        <v>163</v>
      </c>
      <c r="AI21" s="62"/>
      <c r="AJ21" s="62"/>
      <c r="AK21" s="62"/>
      <c r="AL21" s="10"/>
    </row>
    <row r="22" spans="1:38" s="23" customFormat="1" ht="47.25">
      <c r="A22" s="33"/>
      <c r="B22" s="33"/>
      <c r="C22" s="33"/>
      <c r="D22" s="42"/>
      <c r="E22" s="42"/>
      <c r="F22" s="42"/>
      <c r="G22" s="54"/>
      <c r="H22" s="54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150"/>
      <c r="U22" s="150"/>
      <c r="V22" s="150"/>
      <c r="W22" s="150"/>
      <c r="X22" s="150"/>
      <c r="Y22" s="150"/>
      <c r="Z22" s="150"/>
      <c r="AA22" s="150"/>
      <c r="AB22" s="72" t="s">
        <v>224</v>
      </c>
      <c r="AC22" s="148" t="s">
        <v>89</v>
      </c>
      <c r="AD22" s="62">
        <v>94</v>
      </c>
      <c r="AE22" s="62">
        <v>94</v>
      </c>
      <c r="AF22" s="62">
        <v>94</v>
      </c>
      <c r="AG22" s="62">
        <v>94</v>
      </c>
      <c r="AH22" s="62">
        <v>94</v>
      </c>
      <c r="AI22" s="62">
        <v>94</v>
      </c>
      <c r="AJ22" s="62">
        <v>94</v>
      </c>
      <c r="AK22" s="62">
        <v>2028</v>
      </c>
      <c r="AL22" s="10"/>
    </row>
    <row r="23" spans="1:38" s="23" customFormat="1" ht="31.5">
      <c r="A23" s="33"/>
      <c r="B23" s="33"/>
      <c r="C23" s="33"/>
      <c r="D23" s="42"/>
      <c r="E23" s="42"/>
      <c r="F23" s="42"/>
      <c r="G23" s="54"/>
      <c r="H23" s="54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150"/>
      <c r="U23" s="150"/>
      <c r="V23" s="150"/>
      <c r="W23" s="150"/>
      <c r="X23" s="150"/>
      <c r="Y23" s="150"/>
      <c r="Z23" s="150"/>
      <c r="AA23" s="150"/>
      <c r="AB23" s="72" t="s">
        <v>114</v>
      </c>
      <c r="AC23" s="148" t="s">
        <v>89</v>
      </c>
      <c r="AD23" s="62">
        <v>90</v>
      </c>
      <c r="AE23" s="62">
        <v>90</v>
      </c>
      <c r="AF23" s="62">
        <v>90</v>
      </c>
      <c r="AG23" s="62">
        <v>90</v>
      </c>
      <c r="AH23" s="62">
        <v>90</v>
      </c>
      <c r="AI23" s="62">
        <v>90</v>
      </c>
      <c r="AJ23" s="62">
        <v>90</v>
      </c>
      <c r="AK23" s="62">
        <v>2028</v>
      </c>
      <c r="AL23" s="10"/>
    </row>
    <row r="24" spans="1:38" s="23" customFormat="1" ht="47.25">
      <c r="A24" s="33"/>
      <c r="B24" s="33"/>
      <c r="C24" s="33"/>
      <c r="D24" s="42"/>
      <c r="E24" s="42"/>
      <c r="F24" s="42"/>
      <c r="G24" s="54"/>
      <c r="H24" s="54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150"/>
      <c r="U24" s="150"/>
      <c r="V24" s="150"/>
      <c r="W24" s="150"/>
      <c r="X24" s="150"/>
      <c r="Y24" s="150"/>
      <c r="Z24" s="150"/>
      <c r="AA24" s="150"/>
      <c r="AB24" s="72" t="s">
        <v>177</v>
      </c>
      <c r="AC24" s="148" t="s">
        <v>89</v>
      </c>
      <c r="AD24" s="62">
        <v>100</v>
      </c>
      <c r="AE24" s="62">
        <v>100</v>
      </c>
      <c r="AF24" s="62">
        <v>100</v>
      </c>
      <c r="AG24" s="62">
        <v>100</v>
      </c>
      <c r="AH24" s="62">
        <v>100</v>
      </c>
      <c r="AI24" s="62">
        <v>100</v>
      </c>
      <c r="AJ24" s="62">
        <v>100</v>
      </c>
      <c r="AK24" s="62">
        <v>2028</v>
      </c>
      <c r="AL24" s="10"/>
    </row>
    <row r="25" spans="1:39" s="23" customFormat="1" ht="110.25">
      <c r="A25" s="33"/>
      <c r="B25" s="33"/>
      <c r="C25" s="33"/>
      <c r="D25" s="42"/>
      <c r="E25" s="42"/>
      <c r="F25" s="42"/>
      <c r="G25" s="54"/>
      <c r="H25" s="54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150"/>
      <c r="U25" s="150"/>
      <c r="V25" s="150"/>
      <c r="W25" s="150"/>
      <c r="X25" s="150"/>
      <c r="Y25" s="150"/>
      <c r="Z25" s="150"/>
      <c r="AA25" s="150"/>
      <c r="AB25" s="72" t="s">
        <v>88</v>
      </c>
      <c r="AC25" s="148" t="s">
        <v>89</v>
      </c>
      <c r="AD25" s="62">
        <v>100</v>
      </c>
      <c r="AE25" s="62">
        <v>100</v>
      </c>
      <c r="AF25" s="62">
        <v>100</v>
      </c>
      <c r="AG25" s="62">
        <v>100</v>
      </c>
      <c r="AH25" s="62">
        <v>100</v>
      </c>
      <c r="AI25" s="62">
        <v>100</v>
      </c>
      <c r="AJ25" s="62">
        <v>100</v>
      </c>
      <c r="AK25" s="62">
        <v>2028</v>
      </c>
      <c r="AL25" s="10"/>
      <c r="AM25" s="61"/>
    </row>
    <row r="26" spans="1:38" s="23" customFormat="1" ht="47.25">
      <c r="A26" s="33"/>
      <c r="B26" s="33"/>
      <c r="C26" s="33"/>
      <c r="D26" s="42"/>
      <c r="E26" s="42"/>
      <c r="F26" s="42"/>
      <c r="G26" s="54"/>
      <c r="H26" s="54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150"/>
      <c r="U26" s="150"/>
      <c r="V26" s="150"/>
      <c r="W26" s="150"/>
      <c r="X26" s="150"/>
      <c r="Y26" s="150"/>
      <c r="Z26" s="150"/>
      <c r="AA26" s="150"/>
      <c r="AB26" s="72" t="s">
        <v>225</v>
      </c>
      <c r="AC26" s="148" t="s">
        <v>89</v>
      </c>
      <c r="AD26" s="62">
        <v>39.1</v>
      </c>
      <c r="AE26" s="62">
        <v>39.1</v>
      </c>
      <c r="AF26" s="62">
        <v>54</v>
      </c>
      <c r="AG26" s="62">
        <v>54</v>
      </c>
      <c r="AH26" s="62">
        <v>54</v>
      </c>
      <c r="AI26" s="62">
        <v>54</v>
      </c>
      <c r="AJ26" s="62">
        <v>54</v>
      </c>
      <c r="AK26" s="62">
        <v>2028</v>
      </c>
      <c r="AL26" s="10"/>
    </row>
    <row r="27" spans="1:39" s="61" customFormat="1" ht="31.5">
      <c r="A27" s="66">
        <v>5</v>
      </c>
      <c r="B27" s="66">
        <v>7</v>
      </c>
      <c r="C27" s="66">
        <v>5</v>
      </c>
      <c r="D27" s="66">
        <v>0</v>
      </c>
      <c r="E27" s="66">
        <v>7</v>
      </c>
      <c r="F27" s="66">
        <v>0</v>
      </c>
      <c r="G27" s="75">
        <v>1</v>
      </c>
      <c r="H27" s="75">
        <v>1</v>
      </c>
      <c r="I27" s="75">
        <v>2</v>
      </c>
      <c r="J27" s="75">
        <v>1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/>
      <c r="S27" s="76"/>
      <c r="T27" s="150"/>
      <c r="U27" s="150"/>
      <c r="V27" s="150"/>
      <c r="W27" s="150"/>
      <c r="X27" s="150"/>
      <c r="Y27" s="150"/>
      <c r="Z27" s="150"/>
      <c r="AA27" s="150"/>
      <c r="AB27" s="72" t="s">
        <v>226</v>
      </c>
      <c r="AC27" s="148" t="s">
        <v>3</v>
      </c>
      <c r="AD27" s="62">
        <f aca="true" t="shared" si="0" ref="AD27:AJ27">AD28</f>
        <v>98860.24</v>
      </c>
      <c r="AE27" s="62">
        <f t="shared" si="0"/>
        <v>99024.1</v>
      </c>
      <c r="AF27" s="62">
        <f t="shared" si="0"/>
        <v>92803.2</v>
      </c>
      <c r="AG27" s="62">
        <f t="shared" si="0"/>
        <v>92803.2</v>
      </c>
      <c r="AH27" s="62">
        <f t="shared" si="0"/>
        <v>79610.90000000001</v>
      </c>
      <c r="AI27" s="62">
        <f t="shared" si="0"/>
        <v>79610.90000000001</v>
      </c>
      <c r="AJ27" s="62">
        <f t="shared" si="0"/>
        <v>542712.54</v>
      </c>
      <c r="AK27" s="62">
        <v>2028</v>
      </c>
      <c r="AL27" s="59"/>
      <c r="AM27" s="60" t="s">
        <v>163</v>
      </c>
    </row>
    <row r="28" spans="1:38" s="60" customFormat="1" ht="47.25">
      <c r="A28" s="56">
        <v>5</v>
      </c>
      <c r="B28" s="56">
        <v>7</v>
      </c>
      <c r="C28" s="56">
        <v>5</v>
      </c>
      <c r="D28" s="56">
        <v>0</v>
      </c>
      <c r="E28" s="56">
        <v>7</v>
      </c>
      <c r="F28" s="56">
        <v>0</v>
      </c>
      <c r="G28" s="75">
        <v>1</v>
      </c>
      <c r="H28" s="152">
        <v>1</v>
      </c>
      <c r="I28" s="153">
        <v>2</v>
      </c>
      <c r="J28" s="153">
        <v>1</v>
      </c>
      <c r="K28" s="152">
        <v>0</v>
      </c>
      <c r="L28" s="153">
        <v>1</v>
      </c>
      <c r="M28" s="153">
        <v>0</v>
      </c>
      <c r="N28" s="153">
        <v>0</v>
      </c>
      <c r="O28" s="152">
        <v>0</v>
      </c>
      <c r="P28" s="153">
        <v>0</v>
      </c>
      <c r="Q28" s="153">
        <v>0</v>
      </c>
      <c r="R28" s="75">
        <v>1</v>
      </c>
      <c r="S28" s="76"/>
      <c r="T28" s="150"/>
      <c r="U28" s="150"/>
      <c r="V28" s="150"/>
      <c r="W28" s="150"/>
      <c r="X28" s="150"/>
      <c r="Y28" s="150"/>
      <c r="Z28" s="150"/>
      <c r="AA28" s="150"/>
      <c r="AB28" s="72" t="s">
        <v>227</v>
      </c>
      <c r="AC28" s="148" t="s">
        <v>3</v>
      </c>
      <c r="AD28" s="62">
        <v>98860.24</v>
      </c>
      <c r="AE28" s="62">
        <f>AE34+AE37+AE42+AE43+AE44+AE41</f>
        <v>99024.1</v>
      </c>
      <c r="AF28" s="62">
        <f>AF34+AF37+AF42+AF43+AF44</f>
        <v>92803.2</v>
      </c>
      <c r="AG28" s="62">
        <f>AG34+AG37+AG42+AG43+AG44</f>
        <v>92803.2</v>
      </c>
      <c r="AH28" s="62">
        <f>AH34+AH37+AH42+AH43+AH44</f>
        <v>79610.90000000001</v>
      </c>
      <c r="AI28" s="62">
        <f>AI34+AI37+AI42+AI43+AI44</f>
        <v>79610.90000000001</v>
      </c>
      <c r="AJ28" s="62">
        <f>SUM(AD28:AI28)</f>
        <v>542712.54</v>
      </c>
      <c r="AK28" s="62">
        <v>2028</v>
      </c>
      <c r="AL28" s="59"/>
    </row>
    <row r="29" spans="1:38" s="8" customFormat="1" ht="47.25">
      <c r="A29" s="55"/>
      <c r="B29" s="55"/>
      <c r="C29" s="55"/>
      <c r="D29" s="55"/>
      <c r="E29" s="55"/>
      <c r="F29" s="5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150"/>
      <c r="U29" s="150"/>
      <c r="V29" s="150"/>
      <c r="W29" s="150"/>
      <c r="X29" s="150"/>
      <c r="Y29" s="150"/>
      <c r="Z29" s="150"/>
      <c r="AA29" s="150"/>
      <c r="AB29" s="72" t="s">
        <v>132</v>
      </c>
      <c r="AC29" s="148" t="s">
        <v>103</v>
      </c>
      <c r="AD29" s="62">
        <v>13</v>
      </c>
      <c r="AE29" s="62">
        <v>13</v>
      </c>
      <c r="AF29" s="62">
        <v>13</v>
      </c>
      <c r="AG29" s="154">
        <v>13</v>
      </c>
      <c r="AH29" s="154">
        <v>13</v>
      </c>
      <c r="AI29" s="154">
        <v>13</v>
      </c>
      <c r="AJ29" s="62">
        <v>0</v>
      </c>
      <c r="AK29" s="62">
        <v>2028</v>
      </c>
      <c r="AL29" s="10"/>
    </row>
    <row r="30" spans="1:39" s="8" customFormat="1" ht="63">
      <c r="A30" s="55"/>
      <c r="B30" s="55"/>
      <c r="C30" s="55"/>
      <c r="D30" s="55"/>
      <c r="E30" s="55"/>
      <c r="F30" s="5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150"/>
      <c r="U30" s="150"/>
      <c r="V30" s="150"/>
      <c r="W30" s="150"/>
      <c r="X30" s="150"/>
      <c r="Y30" s="150"/>
      <c r="Z30" s="150"/>
      <c r="AA30" s="150"/>
      <c r="AB30" s="72" t="s">
        <v>133</v>
      </c>
      <c r="AC30" s="148" t="s">
        <v>3</v>
      </c>
      <c r="AD30" s="62">
        <v>97.3</v>
      </c>
      <c r="AE30" s="62">
        <v>97.3</v>
      </c>
      <c r="AF30" s="62">
        <v>97.3</v>
      </c>
      <c r="AG30" s="67">
        <v>97.3</v>
      </c>
      <c r="AH30" s="67">
        <v>97.3</v>
      </c>
      <c r="AI30" s="67">
        <v>97.3</v>
      </c>
      <c r="AJ30" s="62">
        <v>97.3</v>
      </c>
      <c r="AK30" s="62">
        <v>2028</v>
      </c>
      <c r="AL30" s="10"/>
      <c r="AM30" s="8" t="s">
        <v>163</v>
      </c>
    </row>
    <row r="31" spans="1:38" s="8" customFormat="1" ht="69.75" customHeight="1">
      <c r="A31" s="55"/>
      <c r="B31" s="55"/>
      <c r="C31" s="55"/>
      <c r="D31" s="55"/>
      <c r="E31" s="55"/>
      <c r="F31" s="5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150"/>
      <c r="U31" s="150"/>
      <c r="V31" s="150"/>
      <c r="W31" s="150"/>
      <c r="X31" s="150"/>
      <c r="Y31" s="150"/>
      <c r="Z31" s="150"/>
      <c r="AA31" s="150"/>
      <c r="AB31" s="72" t="s">
        <v>229</v>
      </c>
      <c r="AC31" s="148" t="s">
        <v>89</v>
      </c>
      <c r="AD31" s="155">
        <f>(AD27/AD20)*100</f>
        <v>30.226201876906217</v>
      </c>
      <c r="AE31" s="155">
        <f aca="true" t="shared" si="1" ref="AE31:AJ31">(AE27/AE20)*100</f>
        <v>31.571069778166148</v>
      </c>
      <c r="AF31" s="155">
        <f t="shared" si="1"/>
        <v>27.063936783389963</v>
      </c>
      <c r="AG31" s="155">
        <f t="shared" si="1"/>
        <v>30.19039789767565</v>
      </c>
      <c r="AH31" s="155">
        <f t="shared" si="1"/>
        <v>30.52513684585077</v>
      </c>
      <c r="AI31" s="155">
        <f t="shared" si="1"/>
        <v>30.52513684585077</v>
      </c>
      <c r="AJ31" s="155">
        <f t="shared" si="1"/>
        <v>30.27069001823997</v>
      </c>
      <c r="AK31" s="62">
        <v>2028</v>
      </c>
      <c r="AL31" s="10"/>
    </row>
    <row r="32" spans="1:38" s="8" customFormat="1" ht="49.5" customHeight="1">
      <c r="A32" s="55"/>
      <c r="B32" s="55"/>
      <c r="C32" s="55"/>
      <c r="D32" s="55"/>
      <c r="E32" s="55"/>
      <c r="F32" s="5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0"/>
      <c r="U32" s="150"/>
      <c r="V32" s="150"/>
      <c r="W32" s="150"/>
      <c r="X32" s="150"/>
      <c r="Y32" s="150"/>
      <c r="Z32" s="150"/>
      <c r="AA32" s="150"/>
      <c r="AB32" s="72" t="s">
        <v>134</v>
      </c>
      <c r="AC32" s="148" t="s">
        <v>89</v>
      </c>
      <c r="AD32" s="62">
        <v>20</v>
      </c>
      <c r="AE32" s="62">
        <v>20</v>
      </c>
      <c r="AF32" s="62">
        <v>20</v>
      </c>
      <c r="AG32" s="154">
        <v>20</v>
      </c>
      <c r="AH32" s="154">
        <v>20</v>
      </c>
      <c r="AI32" s="154">
        <v>20</v>
      </c>
      <c r="AJ32" s="62">
        <v>20</v>
      </c>
      <c r="AK32" s="62">
        <v>2028</v>
      </c>
      <c r="AL32" s="10"/>
    </row>
    <row r="33" spans="1:38" s="8" customFormat="1" ht="41.25" customHeight="1">
      <c r="A33" s="55"/>
      <c r="B33" s="55"/>
      <c r="C33" s="55"/>
      <c r="D33" s="55"/>
      <c r="E33" s="55"/>
      <c r="F33" s="5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6"/>
      <c r="T33" s="150"/>
      <c r="U33" s="150"/>
      <c r="V33" s="150"/>
      <c r="W33" s="150"/>
      <c r="X33" s="150"/>
      <c r="Y33" s="150"/>
      <c r="Z33" s="150"/>
      <c r="AA33" s="150"/>
      <c r="AB33" s="72" t="s">
        <v>166</v>
      </c>
      <c r="AC33" s="148" t="s">
        <v>160</v>
      </c>
      <c r="AD33" s="62" t="s">
        <v>131</v>
      </c>
      <c r="AE33" s="62" t="s">
        <v>131</v>
      </c>
      <c r="AF33" s="62" t="s">
        <v>131</v>
      </c>
      <c r="AG33" s="154" t="s">
        <v>131</v>
      </c>
      <c r="AH33" s="154" t="s">
        <v>131</v>
      </c>
      <c r="AI33" s="154" t="s">
        <v>131</v>
      </c>
      <c r="AJ33" s="62" t="s">
        <v>131</v>
      </c>
      <c r="AK33" s="62">
        <v>2028</v>
      </c>
      <c r="AL33" s="10"/>
    </row>
    <row r="34" spans="1:38" s="8" customFormat="1" ht="31.5">
      <c r="A34" s="56">
        <v>5</v>
      </c>
      <c r="B34" s="56">
        <v>7</v>
      </c>
      <c r="C34" s="56">
        <v>5</v>
      </c>
      <c r="D34" s="56">
        <v>0</v>
      </c>
      <c r="E34" s="56">
        <v>7</v>
      </c>
      <c r="F34" s="56">
        <v>0</v>
      </c>
      <c r="G34" s="75">
        <v>1</v>
      </c>
      <c r="H34" s="75">
        <v>1</v>
      </c>
      <c r="I34" s="75">
        <v>2</v>
      </c>
      <c r="J34" s="75">
        <v>1</v>
      </c>
      <c r="K34" s="75">
        <v>0</v>
      </c>
      <c r="L34" s="75">
        <v>1</v>
      </c>
      <c r="M34" s="75">
        <v>2</v>
      </c>
      <c r="N34" s="75">
        <v>0</v>
      </c>
      <c r="O34" s="75">
        <v>0</v>
      </c>
      <c r="P34" s="75">
        <v>2</v>
      </c>
      <c r="Q34" s="75">
        <v>0</v>
      </c>
      <c r="R34" s="75">
        <v>1</v>
      </c>
      <c r="S34" s="76"/>
      <c r="T34" s="150"/>
      <c r="U34" s="150"/>
      <c r="V34" s="150"/>
      <c r="W34" s="150"/>
      <c r="X34" s="150"/>
      <c r="Y34" s="150"/>
      <c r="Z34" s="150"/>
      <c r="AA34" s="150"/>
      <c r="AB34" s="72" t="s">
        <v>190</v>
      </c>
      <c r="AC34" s="148" t="s">
        <v>3</v>
      </c>
      <c r="AD34" s="62">
        <v>36633.64</v>
      </c>
      <c r="AE34" s="62">
        <v>40185.6</v>
      </c>
      <c r="AF34" s="62">
        <v>40600</v>
      </c>
      <c r="AG34" s="62">
        <v>40600</v>
      </c>
      <c r="AH34" s="62">
        <v>34300.9</v>
      </c>
      <c r="AI34" s="62">
        <v>34300.9</v>
      </c>
      <c r="AJ34" s="62">
        <f>SUM(AD34:AI34)</f>
        <v>226621.03999999998</v>
      </c>
      <c r="AK34" s="62">
        <v>2028</v>
      </c>
      <c r="AL34" s="10"/>
    </row>
    <row r="35" spans="1:38" s="8" customFormat="1" ht="31.5">
      <c r="A35" s="55"/>
      <c r="B35" s="55"/>
      <c r="C35" s="55"/>
      <c r="D35" s="55"/>
      <c r="E35" s="55"/>
      <c r="F35" s="5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150"/>
      <c r="U35" s="150"/>
      <c r="V35" s="150"/>
      <c r="W35" s="150"/>
      <c r="X35" s="150"/>
      <c r="Y35" s="150"/>
      <c r="Z35" s="150"/>
      <c r="AA35" s="150"/>
      <c r="AB35" s="72" t="s">
        <v>167</v>
      </c>
      <c r="AC35" s="148" t="s">
        <v>89</v>
      </c>
      <c r="AD35" s="62">
        <v>90</v>
      </c>
      <c r="AE35" s="62">
        <v>90</v>
      </c>
      <c r="AF35" s="62">
        <v>90</v>
      </c>
      <c r="AG35" s="62">
        <v>90</v>
      </c>
      <c r="AH35" s="62">
        <v>90</v>
      </c>
      <c r="AI35" s="62">
        <v>90</v>
      </c>
      <c r="AJ35" s="62">
        <v>90</v>
      </c>
      <c r="AK35" s="62">
        <v>2028</v>
      </c>
      <c r="AL35" s="10"/>
    </row>
    <row r="36" spans="1:38" s="8" customFormat="1" ht="47.25">
      <c r="A36" s="55"/>
      <c r="B36" s="55"/>
      <c r="C36" s="55"/>
      <c r="D36" s="55"/>
      <c r="E36" s="55"/>
      <c r="F36" s="5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6"/>
      <c r="T36" s="150"/>
      <c r="U36" s="150"/>
      <c r="V36" s="150"/>
      <c r="W36" s="150"/>
      <c r="X36" s="150"/>
      <c r="Y36" s="150"/>
      <c r="Z36" s="150"/>
      <c r="AA36" s="150"/>
      <c r="AB36" s="72" t="s">
        <v>168</v>
      </c>
      <c r="AC36" s="148" t="s">
        <v>89</v>
      </c>
      <c r="AD36" s="62">
        <v>3</v>
      </c>
      <c r="AE36" s="62">
        <v>3</v>
      </c>
      <c r="AF36" s="62">
        <v>3</v>
      </c>
      <c r="AG36" s="62">
        <v>3</v>
      </c>
      <c r="AH36" s="62">
        <v>3</v>
      </c>
      <c r="AI36" s="62">
        <v>3</v>
      </c>
      <c r="AJ36" s="62">
        <v>3</v>
      </c>
      <c r="AK36" s="62">
        <v>2028</v>
      </c>
      <c r="AL36" s="10"/>
    </row>
    <row r="37" spans="1:38" s="8" customFormat="1" ht="33.75" customHeight="1">
      <c r="A37" s="56">
        <v>5</v>
      </c>
      <c r="B37" s="56">
        <v>7</v>
      </c>
      <c r="C37" s="56">
        <v>5</v>
      </c>
      <c r="D37" s="56">
        <v>0</v>
      </c>
      <c r="E37" s="56">
        <v>7</v>
      </c>
      <c r="F37" s="56">
        <v>0</v>
      </c>
      <c r="G37" s="75">
        <v>1</v>
      </c>
      <c r="H37" s="156">
        <v>1</v>
      </c>
      <c r="I37" s="156">
        <v>2</v>
      </c>
      <c r="J37" s="156">
        <v>1</v>
      </c>
      <c r="K37" s="156">
        <v>0</v>
      </c>
      <c r="L37" s="156">
        <v>1</v>
      </c>
      <c r="M37" s="156">
        <v>2</v>
      </c>
      <c r="N37" s="156">
        <v>0</v>
      </c>
      <c r="O37" s="156">
        <v>0</v>
      </c>
      <c r="P37" s="156">
        <v>3</v>
      </c>
      <c r="Q37" s="157">
        <v>0</v>
      </c>
      <c r="R37" s="156">
        <v>1</v>
      </c>
      <c r="S37" s="76"/>
      <c r="T37" s="150"/>
      <c r="U37" s="150"/>
      <c r="V37" s="150"/>
      <c r="W37" s="150"/>
      <c r="X37" s="150"/>
      <c r="Y37" s="150"/>
      <c r="Z37" s="150"/>
      <c r="AA37" s="150"/>
      <c r="AB37" s="158" t="s">
        <v>164</v>
      </c>
      <c r="AC37" s="148" t="s">
        <v>3</v>
      </c>
      <c r="AD37" s="62">
        <v>2457.2</v>
      </c>
      <c r="AE37" s="62">
        <v>864.9</v>
      </c>
      <c r="AF37" s="62">
        <v>0</v>
      </c>
      <c r="AG37" s="62">
        <v>0</v>
      </c>
      <c r="AH37" s="62">
        <v>0</v>
      </c>
      <c r="AI37" s="62">
        <v>0</v>
      </c>
      <c r="AJ37" s="62">
        <f>SUM(AD37:AI37)</f>
        <v>3322.1</v>
      </c>
      <c r="AK37" s="62">
        <v>2028</v>
      </c>
      <c r="AL37" s="10"/>
    </row>
    <row r="38" spans="1:38" s="8" customFormat="1" ht="31.5">
      <c r="A38" s="55"/>
      <c r="B38" s="55"/>
      <c r="C38" s="55"/>
      <c r="D38" s="55"/>
      <c r="E38" s="55"/>
      <c r="F38" s="5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/>
      <c r="T38" s="150"/>
      <c r="U38" s="150"/>
      <c r="V38" s="150"/>
      <c r="W38" s="150"/>
      <c r="X38" s="150"/>
      <c r="Y38" s="150"/>
      <c r="Z38" s="150"/>
      <c r="AA38" s="150"/>
      <c r="AB38" s="72" t="s">
        <v>155</v>
      </c>
      <c r="AC38" s="148" t="s">
        <v>89</v>
      </c>
      <c r="AD38" s="62">
        <v>100</v>
      </c>
      <c r="AE38" s="62">
        <v>100</v>
      </c>
      <c r="AF38" s="62">
        <v>100</v>
      </c>
      <c r="AG38" s="62">
        <v>100</v>
      </c>
      <c r="AH38" s="62">
        <v>100</v>
      </c>
      <c r="AI38" s="62">
        <v>100</v>
      </c>
      <c r="AJ38" s="62">
        <v>100</v>
      </c>
      <c r="AK38" s="62">
        <v>2028</v>
      </c>
      <c r="AL38" s="10"/>
    </row>
    <row r="39" spans="1:38" s="8" customFormat="1" ht="31.5">
      <c r="A39" s="55"/>
      <c r="B39" s="55"/>
      <c r="C39" s="55"/>
      <c r="D39" s="55"/>
      <c r="E39" s="55"/>
      <c r="F39" s="5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6"/>
      <c r="T39" s="150"/>
      <c r="U39" s="150"/>
      <c r="V39" s="150"/>
      <c r="W39" s="150"/>
      <c r="X39" s="150"/>
      <c r="Y39" s="150"/>
      <c r="Z39" s="150"/>
      <c r="AA39" s="150"/>
      <c r="AB39" s="72" t="s">
        <v>169</v>
      </c>
      <c r="AC39" s="148" t="s">
        <v>89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f>AD39+AE39+AF39+AG39+AH39</f>
        <v>0</v>
      </c>
      <c r="AK39" s="62">
        <v>2028</v>
      </c>
      <c r="AL39" s="10"/>
    </row>
    <row r="40" spans="1:38" s="8" customFormat="1" ht="31.5">
      <c r="A40" s="55"/>
      <c r="B40" s="55"/>
      <c r="C40" s="55"/>
      <c r="D40" s="55"/>
      <c r="E40" s="55"/>
      <c r="F40" s="5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  <c r="T40" s="150"/>
      <c r="U40" s="150"/>
      <c r="V40" s="150"/>
      <c r="W40" s="150"/>
      <c r="X40" s="150"/>
      <c r="Y40" s="150"/>
      <c r="Z40" s="150"/>
      <c r="AA40" s="150"/>
      <c r="AB40" s="72" t="s">
        <v>156</v>
      </c>
      <c r="AC40" s="148" t="s">
        <v>89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f>AD40+AE40+AF40+AG40+AH40</f>
        <v>0</v>
      </c>
      <c r="AK40" s="62">
        <v>2028</v>
      </c>
      <c r="AL40" s="10"/>
    </row>
    <row r="41" spans="1:38" s="8" customFormat="1" ht="47.25">
      <c r="A41" s="58">
        <v>5</v>
      </c>
      <c r="B41" s="58">
        <v>7</v>
      </c>
      <c r="C41" s="58">
        <v>5</v>
      </c>
      <c r="D41" s="56">
        <v>0</v>
      </c>
      <c r="E41" s="56">
        <v>7</v>
      </c>
      <c r="F41" s="56">
        <v>0</v>
      </c>
      <c r="G41" s="156">
        <v>1</v>
      </c>
      <c r="H41" s="156">
        <v>1</v>
      </c>
      <c r="I41" s="156">
        <v>2</v>
      </c>
      <c r="J41" s="156">
        <v>1</v>
      </c>
      <c r="K41" s="156">
        <v>0</v>
      </c>
      <c r="L41" s="156">
        <v>1</v>
      </c>
      <c r="M41" s="156">
        <v>1</v>
      </c>
      <c r="N41" s="156">
        <v>1</v>
      </c>
      <c r="O41" s="156">
        <v>0</v>
      </c>
      <c r="P41" s="156">
        <v>4</v>
      </c>
      <c r="Q41" s="156">
        <v>0</v>
      </c>
      <c r="R41" s="159">
        <v>1</v>
      </c>
      <c r="S41" s="160"/>
      <c r="T41" s="161"/>
      <c r="U41" s="161"/>
      <c r="V41" s="161"/>
      <c r="W41" s="161"/>
      <c r="X41" s="161"/>
      <c r="Y41" s="161"/>
      <c r="Z41" s="161"/>
      <c r="AA41" s="161"/>
      <c r="AB41" s="158" t="s">
        <v>234</v>
      </c>
      <c r="AC41" s="148" t="s">
        <v>3</v>
      </c>
      <c r="AD41" s="62">
        <v>4527.6</v>
      </c>
      <c r="AE41" s="62">
        <v>4375.6</v>
      </c>
      <c r="AF41" s="62">
        <v>0</v>
      </c>
      <c r="AG41" s="62">
        <v>0</v>
      </c>
      <c r="AH41" s="62">
        <v>0</v>
      </c>
      <c r="AI41" s="62">
        <v>0</v>
      </c>
      <c r="AJ41" s="62">
        <f aca="true" t="shared" si="2" ref="AJ41:AJ46">SUM(AD41:AI41)</f>
        <v>8903.2</v>
      </c>
      <c r="AK41" s="62">
        <v>2028</v>
      </c>
      <c r="AL41" s="10"/>
    </row>
    <row r="42" spans="1:38" s="8" customFormat="1" ht="86.25" customHeight="1">
      <c r="A42" s="58">
        <v>5</v>
      </c>
      <c r="B42" s="58">
        <v>7</v>
      </c>
      <c r="C42" s="58">
        <v>5</v>
      </c>
      <c r="D42" s="56">
        <v>0</v>
      </c>
      <c r="E42" s="56">
        <v>7</v>
      </c>
      <c r="F42" s="56">
        <v>0</v>
      </c>
      <c r="G42" s="156">
        <v>1</v>
      </c>
      <c r="H42" s="156">
        <v>1</v>
      </c>
      <c r="I42" s="156">
        <v>2</v>
      </c>
      <c r="J42" s="156">
        <v>1</v>
      </c>
      <c r="K42" s="156">
        <v>0</v>
      </c>
      <c r="L42" s="156">
        <v>1</v>
      </c>
      <c r="M42" s="156" t="s">
        <v>165</v>
      </c>
      <c r="N42" s="156">
        <v>1</v>
      </c>
      <c r="O42" s="156">
        <v>0</v>
      </c>
      <c r="P42" s="156">
        <v>4</v>
      </c>
      <c r="Q42" s="156">
        <v>0</v>
      </c>
      <c r="R42" s="159">
        <v>1</v>
      </c>
      <c r="S42" s="160"/>
      <c r="T42" s="161"/>
      <c r="U42" s="161"/>
      <c r="V42" s="161"/>
      <c r="W42" s="161"/>
      <c r="X42" s="161"/>
      <c r="Y42" s="161"/>
      <c r="Z42" s="161"/>
      <c r="AA42" s="161"/>
      <c r="AB42" s="158" t="s">
        <v>213</v>
      </c>
      <c r="AC42" s="148" t="s">
        <v>3</v>
      </c>
      <c r="AD42" s="62">
        <v>1131.9</v>
      </c>
      <c r="AE42" s="62">
        <v>1395.7</v>
      </c>
      <c r="AF42" s="62">
        <v>0</v>
      </c>
      <c r="AG42" s="62">
        <v>0</v>
      </c>
      <c r="AH42" s="62">
        <v>0</v>
      </c>
      <c r="AI42" s="62">
        <v>0</v>
      </c>
      <c r="AJ42" s="62">
        <f t="shared" si="2"/>
        <v>2527.6000000000004</v>
      </c>
      <c r="AK42" s="62">
        <v>2028</v>
      </c>
      <c r="AL42" s="10"/>
    </row>
    <row r="43" spans="1:38" s="8" customFormat="1" ht="78.75">
      <c r="A43" s="56">
        <v>5</v>
      </c>
      <c r="B43" s="56">
        <v>7</v>
      </c>
      <c r="C43" s="56">
        <v>5</v>
      </c>
      <c r="D43" s="56">
        <v>0</v>
      </c>
      <c r="E43" s="56">
        <v>7</v>
      </c>
      <c r="F43" s="56">
        <v>0</v>
      </c>
      <c r="G43" s="75">
        <v>1</v>
      </c>
      <c r="H43" s="75">
        <v>1</v>
      </c>
      <c r="I43" s="75">
        <v>2</v>
      </c>
      <c r="J43" s="75">
        <v>1</v>
      </c>
      <c r="K43" s="75">
        <v>0</v>
      </c>
      <c r="L43" s="75">
        <v>1</v>
      </c>
      <c r="M43" s="75">
        <v>1</v>
      </c>
      <c r="N43" s="75">
        <v>0</v>
      </c>
      <c r="O43" s="75">
        <v>7</v>
      </c>
      <c r="P43" s="75">
        <v>4</v>
      </c>
      <c r="Q43" s="75">
        <v>0</v>
      </c>
      <c r="R43" s="75">
        <v>10</v>
      </c>
      <c r="S43" s="76"/>
      <c r="T43" s="150"/>
      <c r="U43" s="150"/>
      <c r="V43" s="150"/>
      <c r="W43" s="150"/>
      <c r="X43" s="150"/>
      <c r="Y43" s="150"/>
      <c r="Z43" s="150"/>
      <c r="AA43" s="150"/>
      <c r="AB43" s="162" t="s">
        <v>174</v>
      </c>
      <c r="AC43" s="148" t="s">
        <v>3</v>
      </c>
      <c r="AD43" s="62">
        <v>49171.2</v>
      </c>
      <c r="AE43" s="62">
        <v>49178.3</v>
      </c>
      <c r="AF43" s="62">
        <v>49179.2</v>
      </c>
      <c r="AG43" s="62">
        <v>49179.2</v>
      </c>
      <c r="AH43" s="62">
        <v>42515.2</v>
      </c>
      <c r="AI43" s="62">
        <v>42515.2</v>
      </c>
      <c r="AJ43" s="62">
        <f t="shared" si="2"/>
        <v>281738.30000000005</v>
      </c>
      <c r="AK43" s="62">
        <v>2028</v>
      </c>
      <c r="AL43" s="10"/>
    </row>
    <row r="44" spans="1:38" s="8" customFormat="1" ht="110.25">
      <c r="A44" s="56">
        <v>5</v>
      </c>
      <c r="B44" s="56">
        <v>7</v>
      </c>
      <c r="C44" s="56">
        <v>5</v>
      </c>
      <c r="D44" s="56">
        <v>1</v>
      </c>
      <c r="E44" s="56">
        <v>0</v>
      </c>
      <c r="F44" s="56">
        <v>0</v>
      </c>
      <c r="G44" s="75">
        <v>4</v>
      </c>
      <c r="H44" s="75">
        <v>1</v>
      </c>
      <c r="I44" s="75">
        <v>2</v>
      </c>
      <c r="J44" s="60">
        <v>1</v>
      </c>
      <c r="K44" s="75">
        <v>0</v>
      </c>
      <c r="L44" s="75">
        <v>1</v>
      </c>
      <c r="M44" s="75">
        <v>1</v>
      </c>
      <c r="N44" s="75">
        <v>0</v>
      </c>
      <c r="O44" s="75">
        <v>5</v>
      </c>
      <c r="P44" s="75">
        <v>0</v>
      </c>
      <c r="Q44" s="75">
        <v>0</v>
      </c>
      <c r="R44" s="75">
        <v>10</v>
      </c>
      <c r="S44" s="76"/>
      <c r="T44" s="150"/>
      <c r="U44" s="150"/>
      <c r="V44" s="150"/>
      <c r="W44" s="150"/>
      <c r="X44" s="150"/>
      <c r="Y44" s="150"/>
      <c r="Z44" s="150"/>
      <c r="AA44" s="150"/>
      <c r="AB44" s="158" t="s">
        <v>189</v>
      </c>
      <c r="AC44" s="148" t="s">
        <v>3</v>
      </c>
      <c r="AD44" s="62">
        <v>2794.8</v>
      </c>
      <c r="AE44" s="62">
        <v>3024</v>
      </c>
      <c r="AF44" s="62">
        <v>3024</v>
      </c>
      <c r="AG44" s="62">
        <v>3024</v>
      </c>
      <c r="AH44" s="62">
        <v>2794.8</v>
      </c>
      <c r="AI44" s="62">
        <v>2794.8</v>
      </c>
      <c r="AJ44" s="62">
        <f t="shared" si="2"/>
        <v>17456.399999999998</v>
      </c>
      <c r="AK44" s="62">
        <v>2028</v>
      </c>
      <c r="AL44" s="10" t="s">
        <v>163</v>
      </c>
    </row>
    <row r="45" spans="1:38" s="8" customFormat="1" ht="63">
      <c r="A45" s="56"/>
      <c r="B45" s="56"/>
      <c r="C45" s="56"/>
      <c r="D45" s="56">
        <v>1</v>
      </c>
      <c r="E45" s="56">
        <v>0</v>
      </c>
      <c r="F45" s="56">
        <v>0</v>
      </c>
      <c r="G45" s="75">
        <v>4</v>
      </c>
      <c r="H45" s="75">
        <v>1</v>
      </c>
      <c r="I45" s="75">
        <v>2</v>
      </c>
      <c r="J45" s="163">
        <v>1</v>
      </c>
      <c r="K45" s="75">
        <v>0</v>
      </c>
      <c r="L45" s="75">
        <v>1</v>
      </c>
      <c r="M45" s="75">
        <v>1</v>
      </c>
      <c r="N45" s="75">
        <v>1</v>
      </c>
      <c r="O45" s="75">
        <v>3</v>
      </c>
      <c r="P45" s="75">
        <v>5</v>
      </c>
      <c r="Q45" s="75">
        <v>0</v>
      </c>
      <c r="R45" s="75">
        <v>10</v>
      </c>
      <c r="S45" s="76"/>
      <c r="T45" s="150"/>
      <c r="U45" s="150"/>
      <c r="V45" s="150"/>
      <c r="W45" s="150"/>
      <c r="X45" s="150"/>
      <c r="Y45" s="150"/>
      <c r="Z45" s="150"/>
      <c r="AA45" s="150"/>
      <c r="AB45" s="158" t="s">
        <v>237</v>
      </c>
      <c r="AC45" s="148" t="s">
        <v>3</v>
      </c>
      <c r="AD45" s="62">
        <v>1485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f t="shared" si="2"/>
        <v>1485</v>
      </c>
      <c r="AK45" s="62">
        <v>2028</v>
      </c>
      <c r="AL45" s="10"/>
    </row>
    <row r="46" spans="1:38" s="8" customFormat="1" ht="78.75">
      <c r="A46" s="56">
        <v>5</v>
      </c>
      <c r="B46" s="56">
        <v>7</v>
      </c>
      <c r="C46" s="56">
        <v>5</v>
      </c>
      <c r="D46" s="56">
        <v>1</v>
      </c>
      <c r="E46" s="56">
        <v>0</v>
      </c>
      <c r="F46" s="56">
        <v>0</v>
      </c>
      <c r="G46" s="75">
        <v>4</v>
      </c>
      <c r="H46" s="75">
        <v>1</v>
      </c>
      <c r="I46" s="75">
        <v>2</v>
      </c>
      <c r="J46" s="163">
        <v>1</v>
      </c>
      <c r="K46" s="75">
        <v>0</v>
      </c>
      <c r="L46" s="75">
        <v>1</v>
      </c>
      <c r="M46" s="75" t="s">
        <v>165</v>
      </c>
      <c r="N46" s="75">
        <v>1</v>
      </c>
      <c r="O46" s="75">
        <v>3</v>
      </c>
      <c r="P46" s="75">
        <v>5</v>
      </c>
      <c r="Q46" s="75">
        <v>0</v>
      </c>
      <c r="R46" s="75">
        <v>10</v>
      </c>
      <c r="S46" s="76"/>
      <c r="T46" s="150"/>
      <c r="U46" s="150"/>
      <c r="V46" s="150"/>
      <c r="W46" s="150"/>
      <c r="X46" s="150"/>
      <c r="Y46" s="150"/>
      <c r="Z46" s="150"/>
      <c r="AA46" s="150"/>
      <c r="AB46" s="158" t="s">
        <v>238</v>
      </c>
      <c r="AC46" s="148" t="s">
        <v>3</v>
      </c>
      <c r="AD46" s="62">
        <v>15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f t="shared" si="2"/>
        <v>15</v>
      </c>
      <c r="AK46" s="62">
        <v>2028</v>
      </c>
      <c r="AL46" s="10"/>
    </row>
    <row r="47" spans="1:38" s="8" customFormat="1" ht="63">
      <c r="A47" s="56">
        <v>5</v>
      </c>
      <c r="B47" s="56">
        <v>7</v>
      </c>
      <c r="C47" s="56">
        <v>5</v>
      </c>
      <c r="D47" s="56">
        <v>0</v>
      </c>
      <c r="E47" s="56">
        <v>7</v>
      </c>
      <c r="F47" s="56">
        <v>0</v>
      </c>
      <c r="G47" s="75">
        <v>1</v>
      </c>
      <c r="H47" s="75">
        <v>1</v>
      </c>
      <c r="I47" s="75">
        <v>2</v>
      </c>
      <c r="J47" s="75">
        <v>1</v>
      </c>
      <c r="K47" s="75">
        <v>0</v>
      </c>
      <c r="L47" s="75">
        <v>1</v>
      </c>
      <c r="M47" s="75">
        <v>1</v>
      </c>
      <c r="N47" s="75">
        <v>1</v>
      </c>
      <c r="O47" s="75">
        <v>3</v>
      </c>
      <c r="P47" s="75">
        <v>9</v>
      </c>
      <c r="Q47" s="75">
        <v>0</v>
      </c>
      <c r="R47" s="75">
        <v>1</v>
      </c>
      <c r="S47" s="76"/>
      <c r="T47" s="150"/>
      <c r="U47" s="150"/>
      <c r="V47" s="150"/>
      <c r="W47" s="150"/>
      <c r="X47" s="150"/>
      <c r="Y47" s="150"/>
      <c r="Z47" s="150"/>
      <c r="AA47" s="150"/>
      <c r="AB47" s="72" t="s">
        <v>242</v>
      </c>
      <c r="AC47" s="148" t="s">
        <v>3</v>
      </c>
      <c r="AD47" s="67">
        <v>637.4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2">
        <v>637.4</v>
      </c>
      <c r="AK47" s="62">
        <v>2023</v>
      </c>
      <c r="AL47" s="10"/>
    </row>
    <row r="48" spans="1:38" s="50" customFormat="1" ht="63">
      <c r="A48" s="56">
        <v>5</v>
      </c>
      <c r="B48" s="56">
        <v>7</v>
      </c>
      <c r="C48" s="56">
        <v>5</v>
      </c>
      <c r="D48" s="56">
        <v>0</v>
      </c>
      <c r="E48" s="56">
        <v>7</v>
      </c>
      <c r="F48" s="56">
        <v>0</v>
      </c>
      <c r="G48" s="75">
        <v>1</v>
      </c>
      <c r="H48" s="75">
        <v>1</v>
      </c>
      <c r="I48" s="75">
        <v>2</v>
      </c>
      <c r="J48" s="75">
        <v>1</v>
      </c>
      <c r="K48" s="75">
        <v>0</v>
      </c>
      <c r="L48" s="75">
        <v>1</v>
      </c>
      <c r="M48" s="75" t="s">
        <v>165</v>
      </c>
      <c r="N48" s="75">
        <v>1</v>
      </c>
      <c r="O48" s="75">
        <v>3</v>
      </c>
      <c r="P48" s="75">
        <v>9</v>
      </c>
      <c r="Q48" s="75">
        <v>0</v>
      </c>
      <c r="R48" s="75">
        <v>1</v>
      </c>
      <c r="S48" s="76"/>
      <c r="T48" s="150"/>
      <c r="U48" s="150"/>
      <c r="V48" s="150"/>
      <c r="W48" s="150"/>
      <c r="X48" s="150"/>
      <c r="Y48" s="150"/>
      <c r="Z48" s="150"/>
      <c r="AA48" s="150"/>
      <c r="AB48" s="72" t="s">
        <v>243</v>
      </c>
      <c r="AC48" s="148" t="s">
        <v>3</v>
      </c>
      <c r="AD48" s="62">
        <v>6.5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f>AD48+AE48+AF48+AG48+AH48</f>
        <v>6.5</v>
      </c>
      <c r="AK48" s="62">
        <v>2023</v>
      </c>
      <c r="AL48" s="45" t="s">
        <v>163</v>
      </c>
    </row>
    <row r="49" spans="1:38" s="49" customFormat="1" ht="31.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  <c r="T49" s="150"/>
      <c r="U49" s="150"/>
      <c r="V49" s="150"/>
      <c r="W49" s="150"/>
      <c r="X49" s="150"/>
      <c r="Y49" s="150"/>
      <c r="Z49" s="150"/>
      <c r="AA49" s="150"/>
      <c r="AB49" s="72" t="s">
        <v>90</v>
      </c>
      <c r="AC49" s="148" t="s">
        <v>89</v>
      </c>
      <c r="AD49" s="62">
        <v>100</v>
      </c>
      <c r="AE49" s="62">
        <v>100</v>
      </c>
      <c r="AF49" s="62">
        <v>100</v>
      </c>
      <c r="AG49" s="62">
        <v>100</v>
      </c>
      <c r="AH49" s="62">
        <v>100</v>
      </c>
      <c r="AI49" s="62">
        <v>100</v>
      </c>
      <c r="AJ49" s="62">
        <v>100</v>
      </c>
      <c r="AK49" s="62">
        <v>2028</v>
      </c>
      <c r="AL49" s="46"/>
    </row>
    <row r="50" spans="1:38" s="8" customFormat="1" ht="31.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6"/>
      <c r="T50" s="150"/>
      <c r="U50" s="150"/>
      <c r="V50" s="150"/>
      <c r="W50" s="150"/>
      <c r="X50" s="150"/>
      <c r="Y50" s="150"/>
      <c r="Z50" s="150"/>
      <c r="AA50" s="150"/>
      <c r="AB50" s="158" t="s">
        <v>91</v>
      </c>
      <c r="AC50" s="148" t="s">
        <v>102</v>
      </c>
      <c r="AD50" s="62">
        <f aca="true" t="shared" si="3" ref="AD50:AI50">AD51</f>
        <v>201281.13</v>
      </c>
      <c r="AE50" s="62">
        <f t="shared" si="3"/>
        <v>191885.8</v>
      </c>
      <c r="AF50" s="62">
        <f t="shared" si="3"/>
        <v>223107.19999999998</v>
      </c>
      <c r="AG50" s="62">
        <f t="shared" si="3"/>
        <v>185800.19999999998</v>
      </c>
      <c r="AH50" s="62">
        <f t="shared" si="3"/>
        <v>163691.4</v>
      </c>
      <c r="AI50" s="62">
        <f t="shared" si="3"/>
        <v>163691.4</v>
      </c>
      <c r="AJ50" s="62">
        <f>AD50+AE50+AF50+AG50+AH50+AI50</f>
        <v>1129457.13</v>
      </c>
      <c r="AK50" s="62">
        <v>2028</v>
      </c>
      <c r="AL50" s="10"/>
    </row>
    <row r="51" spans="1:38" s="8" customFormat="1" ht="47.25">
      <c r="A51" s="56">
        <v>5</v>
      </c>
      <c r="B51" s="56">
        <v>7</v>
      </c>
      <c r="C51" s="56">
        <v>5</v>
      </c>
      <c r="D51" s="56">
        <v>0</v>
      </c>
      <c r="E51" s="56">
        <v>7</v>
      </c>
      <c r="F51" s="56">
        <v>0</v>
      </c>
      <c r="G51" s="75">
        <v>2</v>
      </c>
      <c r="H51" s="75">
        <v>1</v>
      </c>
      <c r="I51" s="75">
        <v>2</v>
      </c>
      <c r="J51" s="75">
        <v>2</v>
      </c>
      <c r="K51" s="75">
        <v>0</v>
      </c>
      <c r="L51" s="75">
        <v>1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/>
      <c r="S51" s="76"/>
      <c r="T51" s="150"/>
      <c r="U51" s="150"/>
      <c r="V51" s="150"/>
      <c r="W51" s="150"/>
      <c r="X51" s="150"/>
      <c r="Y51" s="150"/>
      <c r="Z51" s="150"/>
      <c r="AA51" s="150"/>
      <c r="AB51" s="158" t="s">
        <v>135</v>
      </c>
      <c r="AC51" s="148" t="s">
        <v>3</v>
      </c>
      <c r="AD51" s="164">
        <f>AD57+AD63+AD67+AD68+AD73+AD75+AD76+AD82+AD83+AD84+AD85+AD95+AD86+AD87+AD88+AD89+AD90+AD91+AD92</f>
        <v>201281.13</v>
      </c>
      <c r="AE51" s="164">
        <f>AE57+AE63+AE67+AE68+AE73+AE75+AE76+AE82+AE83+AE84+AE85+AE95+AE87</f>
        <v>191885.8</v>
      </c>
      <c r="AF51" s="67">
        <f>AF57+AF63+AF67+AF68+AF73+AF75+AF76+AF82+AF83+AF84+AF85+AF95+AF87+AF88+AF89+AF90</f>
        <v>223107.19999999998</v>
      </c>
      <c r="AG51" s="67">
        <f>AG57+AG63+AG67+AG68+AG73+AG75+AG76+AG82+AG83+AG84+AG85+AG95</f>
        <v>185800.19999999998</v>
      </c>
      <c r="AH51" s="67">
        <f>AH57+AH63+AH67+AH68+AH73+AH75+AH76+AH82+AH83+AH84+AH85+AH95</f>
        <v>163691.4</v>
      </c>
      <c r="AI51" s="67">
        <f>AI57+AI63+AI67+AI68+AI73+AI75+AI76+AI82+AI83+AI84+AI85+AI95</f>
        <v>163691.4</v>
      </c>
      <c r="AJ51" s="67">
        <f>SUM(AD51:AI51)</f>
        <v>1129457.13</v>
      </c>
      <c r="AK51" s="62">
        <v>2028</v>
      </c>
      <c r="AL51" s="10"/>
    </row>
    <row r="52" spans="1:40" s="8" customFormat="1" ht="47.25">
      <c r="A52" s="55"/>
      <c r="B52" s="55"/>
      <c r="C52" s="55"/>
      <c r="D52" s="55"/>
      <c r="E52" s="55"/>
      <c r="F52" s="5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  <c r="T52" s="150"/>
      <c r="U52" s="150"/>
      <c r="V52" s="150"/>
      <c r="W52" s="150"/>
      <c r="X52" s="150"/>
      <c r="Y52" s="150"/>
      <c r="Z52" s="150"/>
      <c r="AA52" s="150"/>
      <c r="AB52" s="72" t="s">
        <v>170</v>
      </c>
      <c r="AC52" s="148" t="s">
        <v>103</v>
      </c>
      <c r="AD52" s="67">
        <v>1376</v>
      </c>
      <c r="AE52" s="67">
        <v>1365</v>
      </c>
      <c r="AF52" s="67">
        <v>1225</v>
      </c>
      <c r="AG52" s="67">
        <v>1225</v>
      </c>
      <c r="AH52" s="67">
        <v>1225</v>
      </c>
      <c r="AI52" s="67">
        <v>1225</v>
      </c>
      <c r="AJ52" s="62">
        <v>1300</v>
      </c>
      <c r="AK52" s="62">
        <v>2028</v>
      </c>
      <c r="AL52" s="10"/>
      <c r="AN52" s="8" t="s">
        <v>163</v>
      </c>
    </row>
    <row r="53" spans="1:38" s="8" customFormat="1" ht="31.5">
      <c r="A53" s="55"/>
      <c r="B53" s="55"/>
      <c r="C53" s="55"/>
      <c r="D53" s="55"/>
      <c r="E53" s="55"/>
      <c r="F53" s="5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6"/>
      <c r="T53" s="150"/>
      <c r="U53" s="150"/>
      <c r="V53" s="150"/>
      <c r="W53" s="150"/>
      <c r="X53" s="150"/>
      <c r="Y53" s="150"/>
      <c r="Z53" s="150"/>
      <c r="AA53" s="150"/>
      <c r="AB53" s="72" t="s">
        <v>93</v>
      </c>
      <c r="AC53" s="148" t="s">
        <v>89</v>
      </c>
      <c r="AD53" s="67">
        <v>100</v>
      </c>
      <c r="AE53" s="67">
        <v>100</v>
      </c>
      <c r="AF53" s="67">
        <v>100</v>
      </c>
      <c r="AG53" s="67">
        <v>100</v>
      </c>
      <c r="AH53" s="67">
        <v>100</v>
      </c>
      <c r="AI53" s="67">
        <v>100</v>
      </c>
      <c r="AJ53" s="62">
        <v>100</v>
      </c>
      <c r="AK53" s="62">
        <v>2028</v>
      </c>
      <c r="AL53" s="10"/>
    </row>
    <row r="54" spans="1:38" s="8" customFormat="1" ht="47.25">
      <c r="A54" s="55"/>
      <c r="B54" s="55"/>
      <c r="C54" s="55"/>
      <c r="D54" s="55"/>
      <c r="E54" s="55"/>
      <c r="F54" s="5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6"/>
      <c r="T54" s="150"/>
      <c r="U54" s="150"/>
      <c r="V54" s="150"/>
      <c r="W54" s="150"/>
      <c r="X54" s="150"/>
      <c r="Y54" s="150"/>
      <c r="Z54" s="150"/>
      <c r="AA54" s="150"/>
      <c r="AB54" s="72" t="s">
        <v>92</v>
      </c>
      <c r="AC54" s="148" t="s">
        <v>89</v>
      </c>
      <c r="AD54" s="165">
        <f aca="true" t="shared" si="4" ref="AD54:AJ54">(AD50/AD20)*100</f>
        <v>61.54106109181815</v>
      </c>
      <c r="AE54" s="165">
        <v>63</v>
      </c>
      <c r="AF54" s="165">
        <f t="shared" si="4"/>
        <v>65.06412663269306</v>
      </c>
      <c r="AG54" s="165">
        <f t="shared" si="4"/>
        <v>60.443842103157166</v>
      </c>
      <c r="AH54" s="165">
        <f t="shared" si="4"/>
        <v>62.764048459305144</v>
      </c>
      <c r="AI54" s="165">
        <f t="shared" si="4"/>
        <v>62.764048459305144</v>
      </c>
      <c r="AJ54" s="165">
        <f t="shared" si="4"/>
        <v>62.99734049101014</v>
      </c>
      <c r="AK54" s="62">
        <v>2028</v>
      </c>
      <c r="AL54" s="10"/>
    </row>
    <row r="55" spans="1:38" s="8" customFormat="1" ht="47.25">
      <c r="A55" s="75"/>
      <c r="B55" s="75"/>
      <c r="C55" s="75"/>
      <c r="D55" s="55"/>
      <c r="E55" s="55"/>
      <c r="F55" s="5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6"/>
      <c r="T55" s="150"/>
      <c r="U55" s="150"/>
      <c r="V55" s="150"/>
      <c r="W55" s="150"/>
      <c r="X55" s="150"/>
      <c r="Y55" s="150"/>
      <c r="Z55" s="150"/>
      <c r="AA55" s="150"/>
      <c r="AB55" s="166" t="s">
        <v>149</v>
      </c>
      <c r="AC55" s="167" t="s">
        <v>131</v>
      </c>
      <c r="AD55" s="67" t="s">
        <v>131</v>
      </c>
      <c r="AE55" s="67" t="s">
        <v>131</v>
      </c>
      <c r="AF55" s="67" t="s">
        <v>131</v>
      </c>
      <c r="AG55" s="67" t="s">
        <v>131</v>
      </c>
      <c r="AH55" s="67" t="s">
        <v>131</v>
      </c>
      <c r="AI55" s="67" t="s">
        <v>131</v>
      </c>
      <c r="AJ55" s="62" t="s">
        <v>131</v>
      </c>
      <c r="AK55" s="62">
        <v>2028</v>
      </c>
      <c r="AL55" s="10"/>
    </row>
    <row r="56" spans="1:38" s="8" customFormat="1" ht="47.25">
      <c r="A56" s="55"/>
      <c r="B56" s="55"/>
      <c r="C56" s="55"/>
      <c r="D56" s="55"/>
      <c r="E56" s="55"/>
      <c r="F56" s="5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6"/>
      <c r="T56" s="150"/>
      <c r="U56" s="150"/>
      <c r="V56" s="150"/>
      <c r="W56" s="150"/>
      <c r="X56" s="150"/>
      <c r="Y56" s="150"/>
      <c r="Z56" s="150"/>
      <c r="AA56" s="150"/>
      <c r="AB56" s="168" t="s">
        <v>150</v>
      </c>
      <c r="AC56" s="148" t="s">
        <v>89</v>
      </c>
      <c r="AD56" s="67">
        <v>100</v>
      </c>
      <c r="AE56" s="67">
        <v>100</v>
      </c>
      <c r="AF56" s="67">
        <v>100</v>
      </c>
      <c r="AG56" s="67">
        <v>100</v>
      </c>
      <c r="AH56" s="67">
        <v>100</v>
      </c>
      <c r="AI56" s="67">
        <v>100</v>
      </c>
      <c r="AJ56" s="62">
        <v>100</v>
      </c>
      <c r="AK56" s="62">
        <v>2028</v>
      </c>
      <c r="AL56" s="10"/>
    </row>
    <row r="57" spans="1:38" s="8" customFormat="1" ht="31.5">
      <c r="A57" s="56">
        <v>5</v>
      </c>
      <c r="B57" s="56">
        <v>7</v>
      </c>
      <c r="C57" s="56">
        <v>5</v>
      </c>
      <c r="D57" s="56">
        <v>0</v>
      </c>
      <c r="E57" s="56">
        <v>7</v>
      </c>
      <c r="F57" s="56">
        <v>0</v>
      </c>
      <c r="G57" s="75">
        <v>2</v>
      </c>
      <c r="H57" s="75">
        <v>1</v>
      </c>
      <c r="I57" s="75">
        <v>2</v>
      </c>
      <c r="J57" s="75">
        <v>2</v>
      </c>
      <c r="K57" s="75">
        <v>0</v>
      </c>
      <c r="L57" s="75">
        <v>1</v>
      </c>
      <c r="M57" s="75">
        <v>2</v>
      </c>
      <c r="N57" s="75">
        <v>0</v>
      </c>
      <c r="O57" s="75">
        <v>0</v>
      </c>
      <c r="P57" s="75">
        <v>2</v>
      </c>
      <c r="Q57" s="75">
        <v>0</v>
      </c>
      <c r="R57" s="75">
        <v>1</v>
      </c>
      <c r="S57" s="76"/>
      <c r="T57" s="150"/>
      <c r="U57" s="150"/>
      <c r="V57" s="150"/>
      <c r="W57" s="150"/>
      <c r="X57" s="150"/>
      <c r="Y57" s="150"/>
      <c r="Z57" s="150"/>
      <c r="AA57" s="150"/>
      <c r="AB57" s="158" t="s">
        <v>94</v>
      </c>
      <c r="AC57" s="148" t="s">
        <v>3</v>
      </c>
      <c r="AD57" s="67">
        <v>35289.58</v>
      </c>
      <c r="AE57" s="67">
        <v>36532.76</v>
      </c>
      <c r="AF57" s="67">
        <v>36893.07</v>
      </c>
      <c r="AG57" s="67">
        <v>36906.62</v>
      </c>
      <c r="AH57" s="67">
        <v>32443.3</v>
      </c>
      <c r="AI57" s="67">
        <v>32443.3</v>
      </c>
      <c r="AJ57" s="62">
        <f>SUM(AD57:AI57)</f>
        <v>210508.62999999998</v>
      </c>
      <c r="AK57" s="62">
        <v>2028</v>
      </c>
      <c r="AL57" s="10"/>
    </row>
    <row r="58" spans="1:38" s="8" customFormat="1" ht="54" customHeight="1">
      <c r="A58" s="55"/>
      <c r="B58" s="55"/>
      <c r="C58" s="55"/>
      <c r="D58" s="55"/>
      <c r="E58" s="55"/>
      <c r="F58" s="5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6"/>
      <c r="T58" s="150"/>
      <c r="U58" s="150"/>
      <c r="V58" s="150"/>
      <c r="W58" s="150"/>
      <c r="X58" s="150"/>
      <c r="Y58" s="150"/>
      <c r="Z58" s="150"/>
      <c r="AA58" s="150"/>
      <c r="AB58" s="72" t="s">
        <v>117</v>
      </c>
      <c r="AC58" s="148" t="s">
        <v>89</v>
      </c>
      <c r="AD58" s="67">
        <v>100</v>
      </c>
      <c r="AE58" s="67">
        <v>100</v>
      </c>
      <c r="AF58" s="67">
        <v>100</v>
      </c>
      <c r="AG58" s="67">
        <v>100</v>
      </c>
      <c r="AH58" s="67">
        <v>100</v>
      </c>
      <c r="AI58" s="67">
        <v>100</v>
      </c>
      <c r="AJ58" s="62">
        <v>100</v>
      </c>
      <c r="AK58" s="62">
        <v>2028</v>
      </c>
      <c r="AL58" s="10"/>
    </row>
    <row r="59" spans="1:38" s="8" customFormat="1" ht="37.5" customHeight="1">
      <c r="A59" s="55"/>
      <c r="B59" s="55"/>
      <c r="C59" s="55"/>
      <c r="D59" s="55"/>
      <c r="E59" s="55"/>
      <c r="F59" s="5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6"/>
      <c r="T59" s="150"/>
      <c r="U59" s="150"/>
      <c r="V59" s="150"/>
      <c r="W59" s="150"/>
      <c r="X59" s="150"/>
      <c r="Y59" s="150"/>
      <c r="Z59" s="150"/>
      <c r="AA59" s="150"/>
      <c r="AB59" s="72" t="s">
        <v>118</v>
      </c>
      <c r="AC59" s="148" t="s">
        <v>89</v>
      </c>
      <c r="AD59" s="67">
        <v>100</v>
      </c>
      <c r="AE59" s="67">
        <v>100</v>
      </c>
      <c r="AF59" s="67">
        <v>100</v>
      </c>
      <c r="AG59" s="67">
        <v>100</v>
      </c>
      <c r="AH59" s="67">
        <v>100</v>
      </c>
      <c r="AI59" s="67">
        <v>100</v>
      </c>
      <c r="AJ59" s="62">
        <v>100</v>
      </c>
      <c r="AK59" s="62">
        <v>2028</v>
      </c>
      <c r="AL59" s="10"/>
    </row>
    <row r="60" spans="1:38" s="8" customFormat="1" ht="47.25">
      <c r="A60" s="55"/>
      <c r="B60" s="55"/>
      <c r="C60" s="55"/>
      <c r="D60" s="55"/>
      <c r="E60" s="55"/>
      <c r="F60" s="5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150"/>
      <c r="U60" s="150"/>
      <c r="V60" s="150"/>
      <c r="W60" s="150"/>
      <c r="X60" s="150"/>
      <c r="Y60" s="150"/>
      <c r="Z60" s="150"/>
      <c r="AA60" s="150"/>
      <c r="AB60" s="72" t="s">
        <v>108</v>
      </c>
      <c r="AC60" s="148" t="s">
        <v>89</v>
      </c>
      <c r="AD60" s="67">
        <v>100</v>
      </c>
      <c r="AE60" s="67">
        <v>100</v>
      </c>
      <c r="AF60" s="67">
        <v>100</v>
      </c>
      <c r="AG60" s="67">
        <v>100</v>
      </c>
      <c r="AH60" s="67">
        <v>100</v>
      </c>
      <c r="AI60" s="67">
        <v>100</v>
      </c>
      <c r="AJ60" s="62">
        <v>100</v>
      </c>
      <c r="AK60" s="62">
        <v>2028</v>
      </c>
      <c r="AL60" s="10"/>
    </row>
    <row r="61" spans="1:38" s="8" customFormat="1" ht="47.25">
      <c r="A61" s="75"/>
      <c r="B61" s="75"/>
      <c r="C61" s="75"/>
      <c r="D61" s="55"/>
      <c r="E61" s="55"/>
      <c r="F61" s="5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  <c r="T61" s="150"/>
      <c r="U61" s="150"/>
      <c r="V61" s="150"/>
      <c r="W61" s="150"/>
      <c r="X61" s="150"/>
      <c r="Y61" s="150"/>
      <c r="Z61" s="150"/>
      <c r="AA61" s="150"/>
      <c r="AB61" s="72" t="s">
        <v>113</v>
      </c>
      <c r="AC61" s="148" t="s">
        <v>89</v>
      </c>
      <c r="AD61" s="67">
        <v>100</v>
      </c>
      <c r="AE61" s="67">
        <v>100</v>
      </c>
      <c r="AF61" s="67">
        <v>100</v>
      </c>
      <c r="AG61" s="67">
        <v>100</v>
      </c>
      <c r="AH61" s="67">
        <v>100</v>
      </c>
      <c r="AI61" s="67">
        <v>100</v>
      </c>
      <c r="AJ61" s="62">
        <v>100</v>
      </c>
      <c r="AK61" s="62">
        <v>2028</v>
      </c>
      <c r="AL61" s="10"/>
    </row>
    <row r="62" spans="1:38" s="8" customFormat="1" ht="47.25">
      <c r="A62" s="55"/>
      <c r="B62" s="55"/>
      <c r="C62" s="55"/>
      <c r="D62" s="55"/>
      <c r="E62" s="55"/>
      <c r="F62" s="5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6"/>
      <c r="T62" s="150"/>
      <c r="U62" s="150"/>
      <c r="V62" s="150"/>
      <c r="W62" s="150"/>
      <c r="X62" s="150"/>
      <c r="Y62" s="150"/>
      <c r="Z62" s="150"/>
      <c r="AA62" s="150"/>
      <c r="AB62" s="72" t="s">
        <v>107</v>
      </c>
      <c r="AC62" s="148" t="s">
        <v>103</v>
      </c>
      <c r="AD62" s="67">
        <v>10</v>
      </c>
      <c r="AE62" s="67">
        <v>10</v>
      </c>
      <c r="AF62" s="67">
        <v>10</v>
      </c>
      <c r="AG62" s="67">
        <v>10</v>
      </c>
      <c r="AH62" s="67">
        <v>10</v>
      </c>
      <c r="AI62" s="67">
        <v>10</v>
      </c>
      <c r="AJ62" s="62">
        <v>10</v>
      </c>
      <c r="AK62" s="62">
        <v>2028</v>
      </c>
      <c r="AL62" s="10"/>
    </row>
    <row r="63" spans="1:38" s="8" customFormat="1" ht="31.5">
      <c r="A63" s="56">
        <v>5</v>
      </c>
      <c r="B63" s="56">
        <v>7</v>
      </c>
      <c r="C63" s="56">
        <v>5</v>
      </c>
      <c r="D63" s="56">
        <v>0</v>
      </c>
      <c r="E63" s="56">
        <v>7</v>
      </c>
      <c r="F63" s="56">
        <v>0</v>
      </c>
      <c r="G63" s="75">
        <v>2</v>
      </c>
      <c r="H63" s="156">
        <v>1</v>
      </c>
      <c r="I63" s="156">
        <v>2</v>
      </c>
      <c r="J63" s="156">
        <v>2</v>
      </c>
      <c r="K63" s="156">
        <v>0</v>
      </c>
      <c r="L63" s="156">
        <v>1</v>
      </c>
      <c r="M63" s="156">
        <v>2</v>
      </c>
      <c r="N63" s="156">
        <v>0</v>
      </c>
      <c r="O63" s="156">
        <v>0</v>
      </c>
      <c r="P63" s="156">
        <v>3</v>
      </c>
      <c r="Q63" s="156">
        <v>0</v>
      </c>
      <c r="R63" s="156">
        <v>1</v>
      </c>
      <c r="S63" s="76"/>
      <c r="T63" s="150"/>
      <c r="U63" s="150"/>
      <c r="V63" s="150"/>
      <c r="W63" s="150"/>
      <c r="X63" s="150"/>
      <c r="Y63" s="150"/>
      <c r="Z63" s="150"/>
      <c r="AA63" s="150"/>
      <c r="AB63" s="158" t="s">
        <v>157</v>
      </c>
      <c r="AC63" s="148" t="s">
        <v>95</v>
      </c>
      <c r="AD63" s="67">
        <v>3767.62</v>
      </c>
      <c r="AE63" s="67">
        <v>1460.4</v>
      </c>
      <c r="AF63" s="67">
        <v>0</v>
      </c>
      <c r="AG63" s="67">
        <v>0</v>
      </c>
      <c r="AH63" s="67">
        <v>0</v>
      </c>
      <c r="AI63" s="67">
        <v>0</v>
      </c>
      <c r="AJ63" s="62">
        <f>SUM(AD63:AI63)</f>
        <v>5228.02</v>
      </c>
      <c r="AK63" s="62">
        <v>2028</v>
      </c>
      <c r="AL63" s="10"/>
    </row>
    <row r="64" spans="1:38" s="8" customFormat="1" ht="31.5">
      <c r="A64" s="55"/>
      <c r="B64" s="55"/>
      <c r="C64" s="55"/>
      <c r="D64" s="55"/>
      <c r="E64" s="55"/>
      <c r="F64" s="5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  <c r="T64" s="150"/>
      <c r="U64" s="150"/>
      <c r="V64" s="150"/>
      <c r="W64" s="150"/>
      <c r="X64" s="150"/>
      <c r="Y64" s="150"/>
      <c r="Z64" s="150"/>
      <c r="AA64" s="150"/>
      <c r="AB64" s="72" t="s">
        <v>104</v>
      </c>
      <c r="AC64" s="148" t="s">
        <v>89</v>
      </c>
      <c r="AD64" s="67">
        <v>100</v>
      </c>
      <c r="AE64" s="67">
        <v>100</v>
      </c>
      <c r="AF64" s="67">
        <v>100</v>
      </c>
      <c r="AG64" s="67">
        <v>100</v>
      </c>
      <c r="AH64" s="67">
        <v>100</v>
      </c>
      <c r="AI64" s="67">
        <v>100</v>
      </c>
      <c r="AJ64" s="62">
        <v>100</v>
      </c>
      <c r="AK64" s="62">
        <v>2028</v>
      </c>
      <c r="AL64" s="10"/>
    </row>
    <row r="65" spans="1:38" s="8" customFormat="1" ht="54.75" customHeight="1">
      <c r="A65" s="75"/>
      <c r="B65" s="75"/>
      <c r="C65" s="75"/>
      <c r="D65" s="55"/>
      <c r="E65" s="55"/>
      <c r="F65" s="5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6"/>
      <c r="T65" s="150"/>
      <c r="U65" s="150"/>
      <c r="V65" s="150"/>
      <c r="W65" s="150"/>
      <c r="X65" s="150"/>
      <c r="Y65" s="150"/>
      <c r="Z65" s="150"/>
      <c r="AA65" s="150"/>
      <c r="AB65" s="72" t="s">
        <v>158</v>
      </c>
      <c r="AC65" s="148" t="s">
        <v>89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2">
        <f>AD65+AE65+AF65+AG65+AH65</f>
        <v>0</v>
      </c>
      <c r="AK65" s="62">
        <v>2028</v>
      </c>
      <c r="AL65" s="10"/>
    </row>
    <row r="66" spans="1:38" s="8" customFormat="1" ht="51.75" customHeight="1">
      <c r="A66" s="75"/>
      <c r="B66" s="75"/>
      <c r="C66" s="75"/>
      <c r="D66" s="55"/>
      <c r="E66" s="55"/>
      <c r="F66" s="5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6"/>
      <c r="T66" s="150"/>
      <c r="U66" s="150"/>
      <c r="V66" s="150"/>
      <c r="W66" s="150"/>
      <c r="X66" s="150"/>
      <c r="Y66" s="150"/>
      <c r="Z66" s="150"/>
      <c r="AA66" s="150"/>
      <c r="AB66" s="72" t="s">
        <v>105</v>
      </c>
      <c r="AC66" s="148" t="s">
        <v>89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2">
        <f>AD66+AE66+AF66+AG66+AH66</f>
        <v>0</v>
      </c>
      <c r="AK66" s="62">
        <v>2028</v>
      </c>
      <c r="AL66" s="10"/>
    </row>
    <row r="67" spans="1:38" s="8" customFormat="1" ht="47.25">
      <c r="A67" s="56">
        <v>5</v>
      </c>
      <c r="B67" s="56">
        <v>7</v>
      </c>
      <c r="C67" s="56">
        <v>5</v>
      </c>
      <c r="D67" s="56">
        <v>0</v>
      </c>
      <c r="E67" s="56">
        <v>7</v>
      </c>
      <c r="F67" s="56">
        <v>0</v>
      </c>
      <c r="G67" s="75">
        <v>2</v>
      </c>
      <c r="H67" s="75">
        <v>1</v>
      </c>
      <c r="I67" s="75">
        <v>2</v>
      </c>
      <c r="J67" s="75">
        <v>2</v>
      </c>
      <c r="K67" s="75">
        <v>0</v>
      </c>
      <c r="L67" s="75">
        <v>1</v>
      </c>
      <c r="M67" s="75">
        <v>1</v>
      </c>
      <c r="N67" s="75">
        <v>0</v>
      </c>
      <c r="O67" s="75">
        <v>4</v>
      </c>
      <c r="P67" s="75">
        <v>4</v>
      </c>
      <c r="Q67" s="75">
        <v>0</v>
      </c>
      <c r="R67" s="75"/>
      <c r="S67" s="76"/>
      <c r="T67" s="150"/>
      <c r="U67" s="150"/>
      <c r="V67" s="150"/>
      <c r="W67" s="150"/>
      <c r="X67" s="150"/>
      <c r="Y67" s="150"/>
      <c r="Z67" s="150"/>
      <c r="AA67" s="150"/>
      <c r="AB67" s="158" t="s">
        <v>235</v>
      </c>
      <c r="AC67" s="148" t="s">
        <v>3</v>
      </c>
      <c r="AD67" s="67">
        <v>8606.7</v>
      </c>
      <c r="AE67" s="67">
        <v>1614.9</v>
      </c>
      <c r="AF67" s="67">
        <v>0</v>
      </c>
      <c r="AG67" s="67">
        <v>0</v>
      </c>
      <c r="AH67" s="67">
        <v>0</v>
      </c>
      <c r="AI67" s="67">
        <v>0</v>
      </c>
      <c r="AJ67" s="62">
        <f>SUM(AD67:AI67)</f>
        <v>10221.6</v>
      </c>
      <c r="AK67" s="62">
        <v>2028</v>
      </c>
      <c r="AL67" s="10"/>
    </row>
    <row r="68" spans="1:38" s="8" customFormat="1" ht="78.75">
      <c r="A68" s="56">
        <v>5</v>
      </c>
      <c r="B68" s="56">
        <v>7</v>
      </c>
      <c r="C68" s="56">
        <v>5</v>
      </c>
      <c r="D68" s="56">
        <v>0</v>
      </c>
      <c r="E68" s="56">
        <v>7</v>
      </c>
      <c r="F68" s="56">
        <v>0</v>
      </c>
      <c r="G68" s="75">
        <v>2</v>
      </c>
      <c r="H68" s="75">
        <v>1</v>
      </c>
      <c r="I68" s="75">
        <v>2</v>
      </c>
      <c r="J68" s="75">
        <v>2</v>
      </c>
      <c r="K68" s="75">
        <v>0</v>
      </c>
      <c r="L68" s="75">
        <v>1</v>
      </c>
      <c r="M68" s="75" t="s">
        <v>165</v>
      </c>
      <c r="N68" s="75">
        <v>0</v>
      </c>
      <c r="O68" s="75">
        <v>4</v>
      </c>
      <c r="P68" s="75">
        <v>4</v>
      </c>
      <c r="Q68" s="75">
        <v>0</v>
      </c>
      <c r="R68" s="75"/>
      <c r="S68" s="76"/>
      <c r="T68" s="150"/>
      <c r="U68" s="150"/>
      <c r="V68" s="150"/>
      <c r="W68" s="150"/>
      <c r="X68" s="150"/>
      <c r="Y68" s="150"/>
      <c r="Z68" s="150"/>
      <c r="AA68" s="150"/>
      <c r="AB68" s="158" t="s">
        <v>196</v>
      </c>
      <c r="AC68" s="148" t="s">
        <v>3</v>
      </c>
      <c r="AD68" s="67">
        <v>2151.73</v>
      </c>
      <c r="AE68" s="67">
        <v>1618.4</v>
      </c>
      <c r="AF68" s="67">
        <v>0</v>
      </c>
      <c r="AG68" s="67">
        <v>0</v>
      </c>
      <c r="AH68" s="67">
        <v>0</v>
      </c>
      <c r="AI68" s="67">
        <v>0</v>
      </c>
      <c r="AJ68" s="62">
        <f>SUM(AD68:AI68)</f>
        <v>3770.13</v>
      </c>
      <c r="AK68" s="62">
        <v>2028</v>
      </c>
      <c r="AL68" s="10"/>
    </row>
    <row r="69" spans="1:38" s="8" customFormat="1" ht="49.5" customHeight="1">
      <c r="A69" s="68"/>
      <c r="B69" s="68"/>
      <c r="C69" s="68"/>
      <c r="D69" s="69"/>
      <c r="E69" s="69"/>
      <c r="F69" s="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75"/>
      <c r="S69" s="76"/>
      <c r="T69" s="150"/>
      <c r="U69" s="150"/>
      <c r="V69" s="150"/>
      <c r="W69" s="150"/>
      <c r="X69" s="150"/>
      <c r="Y69" s="150"/>
      <c r="Z69" s="150"/>
      <c r="AA69" s="150"/>
      <c r="AB69" s="170" t="s">
        <v>230</v>
      </c>
      <c r="AC69" s="171" t="s">
        <v>0</v>
      </c>
      <c r="AD69" s="171">
        <v>4</v>
      </c>
      <c r="AE69" s="167">
        <v>0</v>
      </c>
      <c r="AF69" s="171">
        <v>0</v>
      </c>
      <c r="AG69" s="171">
        <v>0</v>
      </c>
      <c r="AH69" s="171">
        <v>0</v>
      </c>
      <c r="AI69" s="171">
        <v>0</v>
      </c>
      <c r="AJ69" s="171">
        <v>4</v>
      </c>
      <c r="AK69" s="62">
        <v>2028</v>
      </c>
      <c r="AL69" s="10"/>
    </row>
    <row r="70" spans="1:38" s="8" customFormat="1" ht="64.5" customHeight="1">
      <c r="A70" s="68"/>
      <c r="B70" s="68"/>
      <c r="C70" s="68"/>
      <c r="D70" s="69"/>
      <c r="E70" s="69"/>
      <c r="F70" s="69"/>
      <c r="G70" s="169"/>
      <c r="H70" s="169"/>
      <c r="I70" s="169"/>
      <c r="J70" s="169"/>
      <c r="K70" s="169"/>
      <c r="L70" s="169"/>
      <c r="M70" s="169"/>
      <c r="N70" s="169"/>
      <c r="O70" s="169"/>
      <c r="P70" s="169" t="s">
        <v>163</v>
      </c>
      <c r="Q70" s="169"/>
      <c r="R70" s="75"/>
      <c r="S70" s="76"/>
      <c r="T70" s="150"/>
      <c r="U70" s="150"/>
      <c r="V70" s="150"/>
      <c r="W70" s="150"/>
      <c r="X70" s="150"/>
      <c r="Y70" s="150"/>
      <c r="Z70" s="150"/>
      <c r="AA70" s="150"/>
      <c r="AB70" s="170" t="s">
        <v>209</v>
      </c>
      <c r="AC70" s="171" t="s">
        <v>89</v>
      </c>
      <c r="AD70" s="171">
        <v>64</v>
      </c>
      <c r="AE70" s="167">
        <v>0</v>
      </c>
      <c r="AF70" s="171">
        <v>0</v>
      </c>
      <c r="AG70" s="171">
        <v>0</v>
      </c>
      <c r="AH70" s="171">
        <v>0</v>
      </c>
      <c r="AI70" s="171">
        <v>0</v>
      </c>
      <c r="AJ70" s="171">
        <v>62</v>
      </c>
      <c r="AK70" s="62">
        <v>2028</v>
      </c>
      <c r="AL70" s="10"/>
    </row>
    <row r="71" spans="1:38" s="8" customFormat="1" ht="47.25">
      <c r="A71" s="75"/>
      <c r="B71" s="75"/>
      <c r="C71" s="75"/>
      <c r="D71" s="68"/>
      <c r="E71" s="68"/>
      <c r="F71" s="68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0" t="s">
        <v>231</v>
      </c>
      <c r="AC71" s="171" t="s">
        <v>0</v>
      </c>
      <c r="AD71" s="171">
        <v>15</v>
      </c>
      <c r="AE71" s="167">
        <v>0</v>
      </c>
      <c r="AF71" s="171">
        <v>0</v>
      </c>
      <c r="AG71" s="171">
        <v>0</v>
      </c>
      <c r="AH71" s="171">
        <v>0</v>
      </c>
      <c r="AI71" s="171">
        <v>0</v>
      </c>
      <c r="AJ71" s="171">
        <v>0</v>
      </c>
      <c r="AK71" s="62">
        <v>2028</v>
      </c>
      <c r="AL71" s="10"/>
    </row>
    <row r="72" spans="1:38" s="8" customFormat="1" ht="63">
      <c r="A72" s="53"/>
      <c r="B72" s="53"/>
      <c r="C72" s="53"/>
      <c r="D72" s="68"/>
      <c r="E72" s="68"/>
      <c r="F72" s="68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0" t="s">
        <v>232</v>
      </c>
      <c r="AC72" s="171" t="s">
        <v>89</v>
      </c>
      <c r="AD72" s="171">
        <v>78</v>
      </c>
      <c r="AE72" s="167">
        <v>0</v>
      </c>
      <c r="AF72" s="171">
        <v>0</v>
      </c>
      <c r="AG72" s="171">
        <v>0</v>
      </c>
      <c r="AH72" s="171">
        <v>0</v>
      </c>
      <c r="AI72" s="171">
        <v>0</v>
      </c>
      <c r="AJ72" s="171">
        <v>0</v>
      </c>
      <c r="AK72" s="62">
        <v>2028</v>
      </c>
      <c r="AL72" s="10"/>
    </row>
    <row r="73" spans="1:38" s="8" customFormat="1" ht="63">
      <c r="A73" s="56">
        <v>5</v>
      </c>
      <c r="B73" s="56">
        <v>7</v>
      </c>
      <c r="C73" s="56">
        <v>5</v>
      </c>
      <c r="D73" s="56">
        <v>0</v>
      </c>
      <c r="E73" s="56">
        <v>7</v>
      </c>
      <c r="F73" s="56">
        <v>0</v>
      </c>
      <c r="G73" s="75">
        <v>2</v>
      </c>
      <c r="H73" s="75">
        <v>1</v>
      </c>
      <c r="I73" s="75">
        <v>2</v>
      </c>
      <c r="J73" s="75">
        <v>2</v>
      </c>
      <c r="K73" s="75">
        <v>0</v>
      </c>
      <c r="L73" s="75">
        <v>1</v>
      </c>
      <c r="M73" s="75" t="s">
        <v>210</v>
      </c>
      <c r="N73" s="75">
        <v>3</v>
      </c>
      <c r="O73" s="75">
        <v>0</v>
      </c>
      <c r="P73" s="75">
        <v>4</v>
      </c>
      <c r="Q73" s="75">
        <v>1</v>
      </c>
      <c r="R73" s="75"/>
      <c r="S73" s="76"/>
      <c r="T73" s="150"/>
      <c r="U73" s="150"/>
      <c r="V73" s="150"/>
      <c r="W73" s="150"/>
      <c r="X73" s="150"/>
      <c r="Y73" s="150"/>
      <c r="Z73" s="150"/>
      <c r="AA73" s="150"/>
      <c r="AB73" s="158" t="s">
        <v>211</v>
      </c>
      <c r="AC73" s="148" t="s">
        <v>102</v>
      </c>
      <c r="AD73" s="67">
        <v>7824.5</v>
      </c>
      <c r="AE73" s="67">
        <v>6861.34</v>
      </c>
      <c r="AF73" s="67">
        <v>6693.23</v>
      </c>
      <c r="AG73" s="67">
        <v>6557.78</v>
      </c>
      <c r="AH73" s="67">
        <v>7565.5</v>
      </c>
      <c r="AI73" s="67">
        <v>7565.5</v>
      </c>
      <c r="AJ73" s="62">
        <f>SUM(AD73:AI73)</f>
        <v>43067.85</v>
      </c>
      <c r="AK73" s="62">
        <v>2028</v>
      </c>
      <c r="AL73" s="10"/>
    </row>
    <row r="74" spans="1:38" s="8" customFormat="1" ht="47.25">
      <c r="A74" s="75"/>
      <c r="B74" s="75"/>
      <c r="C74" s="75"/>
      <c r="D74" s="54"/>
      <c r="E74" s="54"/>
      <c r="F74" s="54"/>
      <c r="G74" s="54"/>
      <c r="H74" s="54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150"/>
      <c r="U74" s="150"/>
      <c r="V74" s="150"/>
      <c r="W74" s="150"/>
      <c r="X74" s="150"/>
      <c r="Y74" s="150"/>
      <c r="Z74" s="150"/>
      <c r="AA74" s="150"/>
      <c r="AB74" s="72" t="s">
        <v>178</v>
      </c>
      <c r="AC74" s="148" t="s">
        <v>89</v>
      </c>
      <c r="AD74" s="67">
        <v>10</v>
      </c>
      <c r="AE74" s="67">
        <v>10</v>
      </c>
      <c r="AF74" s="67">
        <v>10</v>
      </c>
      <c r="AG74" s="67">
        <v>10</v>
      </c>
      <c r="AH74" s="67">
        <v>10</v>
      </c>
      <c r="AI74" s="67">
        <v>10</v>
      </c>
      <c r="AJ74" s="62">
        <v>10</v>
      </c>
      <c r="AK74" s="62">
        <v>2028</v>
      </c>
      <c r="AL74" s="10"/>
    </row>
    <row r="75" spans="1:38" s="8" customFormat="1" ht="47.25">
      <c r="A75" s="56">
        <v>5</v>
      </c>
      <c r="B75" s="56">
        <v>7</v>
      </c>
      <c r="C75" s="56">
        <v>5</v>
      </c>
      <c r="D75" s="56">
        <v>0</v>
      </c>
      <c r="E75" s="56">
        <v>7</v>
      </c>
      <c r="F75" s="56">
        <v>0</v>
      </c>
      <c r="G75" s="75">
        <v>2</v>
      </c>
      <c r="H75" s="75">
        <v>1</v>
      </c>
      <c r="I75" s="75">
        <v>2</v>
      </c>
      <c r="J75" s="75">
        <v>2</v>
      </c>
      <c r="K75" s="75">
        <v>0</v>
      </c>
      <c r="L75" s="75">
        <v>1</v>
      </c>
      <c r="M75" s="75" t="s">
        <v>165</v>
      </c>
      <c r="N75" s="75">
        <v>0</v>
      </c>
      <c r="O75" s="75">
        <v>2</v>
      </c>
      <c r="P75" s="75">
        <v>5</v>
      </c>
      <c r="Q75" s="75">
        <v>0</v>
      </c>
      <c r="R75" s="76"/>
      <c r="S75" s="76"/>
      <c r="T75" s="150"/>
      <c r="U75" s="150"/>
      <c r="V75" s="150"/>
      <c r="W75" s="150"/>
      <c r="X75" s="150"/>
      <c r="Y75" s="150"/>
      <c r="Z75" s="150"/>
      <c r="AA75" s="150"/>
      <c r="AB75" s="158" t="s">
        <v>197</v>
      </c>
      <c r="AC75" s="148" t="s">
        <v>102</v>
      </c>
      <c r="AD75" s="67">
        <v>7185.6</v>
      </c>
      <c r="AE75" s="67">
        <v>7637.6</v>
      </c>
      <c r="AF75" s="67">
        <v>7637.6</v>
      </c>
      <c r="AG75" s="67">
        <v>7637.6</v>
      </c>
      <c r="AH75" s="67">
        <v>6783.4</v>
      </c>
      <c r="AI75" s="67">
        <v>6783.4</v>
      </c>
      <c r="AJ75" s="62">
        <f>SUM(AD75:AI75)</f>
        <v>43665.200000000004</v>
      </c>
      <c r="AK75" s="62">
        <v>2028</v>
      </c>
      <c r="AL75" s="10"/>
    </row>
    <row r="76" spans="1:38" s="8" customFormat="1" ht="47.25">
      <c r="A76" s="56">
        <v>5</v>
      </c>
      <c r="B76" s="56">
        <v>7</v>
      </c>
      <c r="C76" s="56">
        <v>5</v>
      </c>
      <c r="D76" s="56">
        <v>0</v>
      </c>
      <c r="E76" s="56">
        <v>7</v>
      </c>
      <c r="F76" s="56">
        <v>0</v>
      </c>
      <c r="G76" s="75">
        <v>2</v>
      </c>
      <c r="H76" s="75">
        <v>1</v>
      </c>
      <c r="I76" s="75">
        <v>2</v>
      </c>
      <c r="J76" s="75">
        <v>2</v>
      </c>
      <c r="K76" s="75">
        <v>0</v>
      </c>
      <c r="L76" s="75">
        <v>1</v>
      </c>
      <c r="M76" s="75">
        <v>1</v>
      </c>
      <c r="N76" s="75">
        <v>0</v>
      </c>
      <c r="O76" s="75">
        <v>2</v>
      </c>
      <c r="P76" s="75">
        <v>5</v>
      </c>
      <c r="Q76" s="75">
        <v>0</v>
      </c>
      <c r="R76" s="76"/>
      <c r="S76" s="76"/>
      <c r="T76" s="150"/>
      <c r="U76" s="150"/>
      <c r="V76" s="150"/>
      <c r="W76" s="150"/>
      <c r="X76" s="150"/>
      <c r="Y76" s="150"/>
      <c r="Z76" s="150"/>
      <c r="AA76" s="150"/>
      <c r="AB76" s="158" t="s">
        <v>198</v>
      </c>
      <c r="AC76" s="148" t="s">
        <v>102</v>
      </c>
      <c r="AD76" s="67">
        <v>2172.5</v>
      </c>
      <c r="AE76" s="67">
        <v>2208.2</v>
      </c>
      <c r="AF76" s="67">
        <v>2208.2</v>
      </c>
      <c r="AG76" s="67">
        <v>2208.2</v>
      </c>
      <c r="AH76" s="67">
        <v>2172.5</v>
      </c>
      <c r="AI76" s="67">
        <v>2172.5</v>
      </c>
      <c r="AJ76" s="62">
        <f>SUM(AD76:AI76)</f>
        <v>13142.099999999999</v>
      </c>
      <c r="AK76" s="62">
        <v>2028</v>
      </c>
      <c r="AL76" s="10"/>
    </row>
    <row r="77" spans="1:38" s="8" customFormat="1" ht="31.5">
      <c r="A77" s="33"/>
      <c r="B77" s="33"/>
      <c r="C77" s="33"/>
      <c r="D77" s="42"/>
      <c r="E77" s="42"/>
      <c r="F77" s="42"/>
      <c r="G77" s="54"/>
      <c r="H77" s="54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150"/>
      <c r="U77" s="150"/>
      <c r="V77" s="150"/>
      <c r="W77" s="150"/>
      <c r="X77" s="150"/>
      <c r="Y77" s="150"/>
      <c r="Z77" s="150"/>
      <c r="AA77" s="150"/>
      <c r="AB77" s="72" t="s">
        <v>106</v>
      </c>
      <c r="AC77" s="148" t="s">
        <v>89</v>
      </c>
      <c r="AD77" s="67">
        <v>22</v>
      </c>
      <c r="AE77" s="67">
        <v>22</v>
      </c>
      <c r="AF77" s="67">
        <v>22</v>
      </c>
      <c r="AG77" s="67">
        <v>22</v>
      </c>
      <c r="AH77" s="67">
        <v>22</v>
      </c>
      <c r="AI77" s="67">
        <v>22</v>
      </c>
      <c r="AJ77" s="62">
        <v>22</v>
      </c>
      <c r="AK77" s="62">
        <v>2028</v>
      </c>
      <c r="AL77" s="10"/>
    </row>
    <row r="78" spans="1:38" s="8" customFormat="1" ht="63">
      <c r="A78" s="33"/>
      <c r="B78" s="33"/>
      <c r="C78" s="33"/>
      <c r="D78" s="42"/>
      <c r="E78" s="42"/>
      <c r="F78" s="42"/>
      <c r="G78" s="54"/>
      <c r="H78" s="54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150"/>
      <c r="U78" s="150"/>
      <c r="V78" s="150"/>
      <c r="W78" s="150"/>
      <c r="X78" s="150"/>
      <c r="Y78" s="150"/>
      <c r="Z78" s="150"/>
      <c r="AA78" s="150"/>
      <c r="AB78" s="72" t="s">
        <v>185</v>
      </c>
      <c r="AC78" s="148" t="s">
        <v>89</v>
      </c>
      <c r="AD78" s="67">
        <v>100</v>
      </c>
      <c r="AE78" s="67">
        <v>100</v>
      </c>
      <c r="AF78" s="67">
        <v>100</v>
      </c>
      <c r="AG78" s="67">
        <v>100</v>
      </c>
      <c r="AH78" s="67">
        <v>100</v>
      </c>
      <c r="AI78" s="67">
        <v>100</v>
      </c>
      <c r="AJ78" s="62">
        <v>100</v>
      </c>
      <c r="AK78" s="62">
        <v>2028</v>
      </c>
      <c r="AL78" s="10"/>
    </row>
    <row r="79" spans="1:38" s="8" customFormat="1" ht="63">
      <c r="A79" s="33"/>
      <c r="B79" s="33"/>
      <c r="C79" s="33"/>
      <c r="D79" s="42"/>
      <c r="E79" s="42"/>
      <c r="F79" s="42"/>
      <c r="G79" s="54"/>
      <c r="H79" s="54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150"/>
      <c r="U79" s="150"/>
      <c r="V79" s="150"/>
      <c r="W79" s="150"/>
      <c r="X79" s="150"/>
      <c r="Y79" s="150"/>
      <c r="Z79" s="150"/>
      <c r="AA79" s="150"/>
      <c r="AB79" s="72" t="s">
        <v>186</v>
      </c>
      <c r="AC79" s="148" t="s">
        <v>89</v>
      </c>
      <c r="AD79" s="67">
        <v>100</v>
      </c>
      <c r="AE79" s="67">
        <v>100</v>
      </c>
      <c r="AF79" s="67">
        <v>100</v>
      </c>
      <c r="AG79" s="67">
        <v>100</v>
      </c>
      <c r="AH79" s="67">
        <v>100</v>
      </c>
      <c r="AI79" s="67">
        <v>100</v>
      </c>
      <c r="AJ79" s="62">
        <v>100</v>
      </c>
      <c r="AK79" s="62">
        <v>2028</v>
      </c>
      <c r="AL79" s="10"/>
    </row>
    <row r="80" spans="1:38" s="8" customFormat="1" ht="121.5" customHeight="1">
      <c r="A80" s="75"/>
      <c r="B80" s="75"/>
      <c r="C80" s="75"/>
      <c r="D80" s="54"/>
      <c r="E80" s="42"/>
      <c r="F80" s="42"/>
      <c r="G80" s="54"/>
      <c r="H80" s="54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150"/>
      <c r="U80" s="150"/>
      <c r="V80" s="150"/>
      <c r="W80" s="150"/>
      <c r="X80" s="150"/>
      <c r="Y80" s="150"/>
      <c r="Z80" s="150"/>
      <c r="AA80" s="150"/>
      <c r="AB80" s="72" t="s">
        <v>187</v>
      </c>
      <c r="AC80" s="148" t="s">
        <v>89</v>
      </c>
      <c r="AD80" s="67">
        <v>100</v>
      </c>
      <c r="AE80" s="67">
        <v>100</v>
      </c>
      <c r="AF80" s="67">
        <v>100</v>
      </c>
      <c r="AG80" s="67">
        <v>100</v>
      </c>
      <c r="AH80" s="67">
        <v>100</v>
      </c>
      <c r="AI80" s="67">
        <v>100</v>
      </c>
      <c r="AJ80" s="62">
        <v>100</v>
      </c>
      <c r="AK80" s="62">
        <v>2028</v>
      </c>
      <c r="AL80" s="10"/>
    </row>
    <row r="81" spans="1:38" s="8" customFormat="1" ht="69" customHeight="1">
      <c r="A81" s="75"/>
      <c r="B81" s="75"/>
      <c r="C81" s="75"/>
      <c r="D81" s="54"/>
      <c r="E81" s="42"/>
      <c r="F81" s="42"/>
      <c r="G81" s="54"/>
      <c r="H81" s="54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150"/>
      <c r="U81" s="150"/>
      <c r="V81" s="150"/>
      <c r="W81" s="150"/>
      <c r="X81" s="150"/>
      <c r="Y81" s="150"/>
      <c r="Z81" s="150"/>
      <c r="AA81" s="150"/>
      <c r="AB81" s="72" t="s">
        <v>188</v>
      </c>
      <c r="AC81" s="148" t="s">
        <v>89</v>
      </c>
      <c r="AD81" s="67">
        <v>100</v>
      </c>
      <c r="AE81" s="67">
        <v>100</v>
      </c>
      <c r="AF81" s="67">
        <v>100</v>
      </c>
      <c r="AG81" s="67">
        <v>100</v>
      </c>
      <c r="AH81" s="67">
        <v>100</v>
      </c>
      <c r="AI81" s="67">
        <v>100</v>
      </c>
      <c r="AJ81" s="62">
        <v>100</v>
      </c>
      <c r="AK81" s="62">
        <v>2028</v>
      </c>
      <c r="AL81" s="10"/>
    </row>
    <row r="82" spans="1:38" s="8" customFormat="1" ht="69" customHeight="1">
      <c r="A82" s="56">
        <v>5</v>
      </c>
      <c r="B82" s="56">
        <v>7</v>
      </c>
      <c r="C82" s="56">
        <v>5</v>
      </c>
      <c r="D82" s="56">
        <v>0</v>
      </c>
      <c r="E82" s="56">
        <v>7</v>
      </c>
      <c r="F82" s="56">
        <v>0</v>
      </c>
      <c r="G82" s="75">
        <v>2</v>
      </c>
      <c r="H82" s="75">
        <v>1</v>
      </c>
      <c r="I82" s="75">
        <v>2</v>
      </c>
      <c r="J82" s="75">
        <v>2</v>
      </c>
      <c r="K82" s="75">
        <v>0</v>
      </c>
      <c r="L82" s="75">
        <v>1</v>
      </c>
      <c r="M82" s="75">
        <v>1</v>
      </c>
      <c r="N82" s="75">
        <v>0</v>
      </c>
      <c r="O82" s="75">
        <v>7</v>
      </c>
      <c r="P82" s="75">
        <v>5</v>
      </c>
      <c r="Q82" s="75">
        <v>0</v>
      </c>
      <c r="R82" s="75">
        <v>10</v>
      </c>
      <c r="S82" s="76"/>
      <c r="T82" s="150"/>
      <c r="U82" s="150"/>
      <c r="V82" s="150"/>
      <c r="W82" s="150"/>
      <c r="X82" s="150"/>
      <c r="Y82" s="150"/>
      <c r="Z82" s="150"/>
      <c r="AA82" s="150"/>
      <c r="AB82" s="158" t="s">
        <v>199</v>
      </c>
      <c r="AC82" s="148" t="s">
        <v>3</v>
      </c>
      <c r="AD82" s="67">
        <v>124382.4</v>
      </c>
      <c r="AE82" s="164">
        <v>124419</v>
      </c>
      <c r="AF82" s="67">
        <v>124443.7</v>
      </c>
      <c r="AG82" s="67">
        <v>124443.6</v>
      </c>
      <c r="AH82" s="67">
        <v>105851.2</v>
      </c>
      <c r="AI82" s="67">
        <v>105851.2</v>
      </c>
      <c r="AJ82" s="62">
        <f aca="true" t="shared" si="5" ref="AJ82:AJ93">SUM(AD82:AI82)</f>
        <v>709391.0999999999</v>
      </c>
      <c r="AK82" s="62">
        <v>2028</v>
      </c>
      <c r="AL82" s="10"/>
    </row>
    <row r="83" spans="1:38" s="49" customFormat="1" ht="55.5" customHeight="1">
      <c r="A83" s="47">
        <v>5</v>
      </c>
      <c r="B83" s="47">
        <v>7</v>
      </c>
      <c r="C83" s="47">
        <v>5</v>
      </c>
      <c r="D83" s="56">
        <v>0</v>
      </c>
      <c r="E83" s="56">
        <v>7</v>
      </c>
      <c r="F83" s="56">
        <v>0</v>
      </c>
      <c r="G83" s="75">
        <v>2</v>
      </c>
      <c r="H83" s="75">
        <v>1</v>
      </c>
      <c r="I83" s="75">
        <v>2</v>
      </c>
      <c r="J83" s="75">
        <v>2</v>
      </c>
      <c r="K83" s="75">
        <v>0</v>
      </c>
      <c r="L83" s="75">
        <v>1</v>
      </c>
      <c r="M83" s="75">
        <v>5</v>
      </c>
      <c r="N83" s="75">
        <v>3</v>
      </c>
      <c r="O83" s="75">
        <v>0</v>
      </c>
      <c r="P83" s="75">
        <v>3</v>
      </c>
      <c r="Q83" s="75">
        <v>1</v>
      </c>
      <c r="R83" s="75"/>
      <c r="S83" s="76"/>
      <c r="T83" s="150"/>
      <c r="U83" s="150"/>
      <c r="V83" s="150"/>
      <c r="W83" s="150"/>
      <c r="X83" s="150"/>
      <c r="Y83" s="150"/>
      <c r="Z83" s="150"/>
      <c r="AA83" s="150"/>
      <c r="AB83" s="158" t="s">
        <v>212</v>
      </c>
      <c r="AC83" s="148" t="s">
        <v>102</v>
      </c>
      <c r="AD83" s="67">
        <v>8875.5</v>
      </c>
      <c r="AE83" s="67">
        <v>8046.4</v>
      </c>
      <c r="AF83" s="67">
        <v>8046.4</v>
      </c>
      <c r="AG83" s="67">
        <v>8046.4</v>
      </c>
      <c r="AH83" s="67">
        <v>8875.5</v>
      </c>
      <c r="AI83" s="67">
        <v>8875.5</v>
      </c>
      <c r="AJ83" s="62">
        <f t="shared" si="5"/>
        <v>50765.700000000004</v>
      </c>
      <c r="AK83" s="62">
        <v>2028</v>
      </c>
      <c r="AL83" s="46"/>
    </row>
    <row r="84" spans="1:38" s="49" customFormat="1" ht="50.25" customHeight="1">
      <c r="A84" s="47">
        <v>5</v>
      </c>
      <c r="B84" s="47">
        <v>7</v>
      </c>
      <c r="C84" s="47">
        <v>5</v>
      </c>
      <c r="D84" s="56">
        <v>0</v>
      </c>
      <c r="E84" s="56">
        <v>7</v>
      </c>
      <c r="F84" s="56">
        <v>0</v>
      </c>
      <c r="G84" s="75">
        <v>2</v>
      </c>
      <c r="H84" s="75">
        <v>1</v>
      </c>
      <c r="I84" s="75">
        <v>2</v>
      </c>
      <c r="J84" s="75">
        <v>2</v>
      </c>
      <c r="K84" s="75">
        <v>0</v>
      </c>
      <c r="L84" s="75">
        <v>1</v>
      </c>
      <c r="M84" s="75">
        <v>1</v>
      </c>
      <c r="N84" s="75">
        <v>0</v>
      </c>
      <c r="O84" s="75">
        <v>9</v>
      </c>
      <c r="P84" s="75">
        <v>2</v>
      </c>
      <c r="Q84" s="75">
        <v>0</v>
      </c>
      <c r="R84" s="75"/>
      <c r="S84" s="76"/>
      <c r="T84" s="150"/>
      <c r="U84" s="150"/>
      <c r="V84" s="150"/>
      <c r="W84" s="150"/>
      <c r="X84" s="150"/>
      <c r="Y84" s="150"/>
      <c r="Z84" s="150"/>
      <c r="AA84" s="150"/>
      <c r="AB84" s="158" t="s">
        <v>214</v>
      </c>
      <c r="AC84" s="148" t="s">
        <v>3</v>
      </c>
      <c r="AD84" s="173">
        <v>160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f t="shared" si="5"/>
        <v>160</v>
      </c>
      <c r="AK84" s="62">
        <v>2028</v>
      </c>
      <c r="AL84" s="46"/>
    </row>
    <row r="85" spans="1:38" s="49" customFormat="1" ht="31.5">
      <c r="A85" s="47">
        <v>5</v>
      </c>
      <c r="B85" s="47">
        <v>7</v>
      </c>
      <c r="C85" s="47">
        <v>5</v>
      </c>
      <c r="D85" s="48">
        <v>0</v>
      </c>
      <c r="E85" s="48">
        <v>7</v>
      </c>
      <c r="F85" s="48">
        <v>0</v>
      </c>
      <c r="G85" s="54">
        <v>2</v>
      </c>
      <c r="H85" s="54">
        <v>1</v>
      </c>
      <c r="I85" s="53">
        <v>2</v>
      </c>
      <c r="J85" s="53">
        <v>2</v>
      </c>
      <c r="K85" s="53">
        <v>0</v>
      </c>
      <c r="L85" s="53">
        <v>1</v>
      </c>
      <c r="M85" s="53" t="s">
        <v>210</v>
      </c>
      <c r="N85" s="53">
        <v>7</v>
      </c>
      <c r="O85" s="53">
        <v>5</v>
      </c>
      <c r="P85" s="53">
        <v>0</v>
      </c>
      <c r="Q85" s="53">
        <v>2</v>
      </c>
      <c r="R85" s="76"/>
      <c r="S85" s="76"/>
      <c r="T85" s="150"/>
      <c r="U85" s="150"/>
      <c r="V85" s="150"/>
      <c r="W85" s="150"/>
      <c r="X85" s="150"/>
      <c r="Y85" s="150"/>
      <c r="Z85" s="150"/>
      <c r="AA85" s="150"/>
      <c r="AB85" s="158" t="s">
        <v>215</v>
      </c>
      <c r="AC85" s="148" t="s">
        <v>102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2">
        <f t="shared" si="5"/>
        <v>0</v>
      </c>
      <c r="AK85" s="62">
        <v>2028</v>
      </c>
      <c r="AL85" s="46"/>
    </row>
    <row r="86" spans="1:38" s="8" customFormat="1" ht="39" customHeight="1">
      <c r="A86" s="47">
        <v>5</v>
      </c>
      <c r="B86" s="47">
        <v>7</v>
      </c>
      <c r="C86" s="47">
        <v>5</v>
      </c>
      <c r="D86" s="48">
        <v>0</v>
      </c>
      <c r="E86" s="48">
        <v>7</v>
      </c>
      <c r="F86" s="48">
        <v>0</v>
      </c>
      <c r="G86" s="54">
        <v>2</v>
      </c>
      <c r="H86" s="54">
        <v>1</v>
      </c>
      <c r="I86" s="53">
        <v>2</v>
      </c>
      <c r="J86" s="53">
        <v>2</v>
      </c>
      <c r="K86" s="53">
        <v>0</v>
      </c>
      <c r="L86" s="53">
        <v>1</v>
      </c>
      <c r="M86" s="53">
        <v>1</v>
      </c>
      <c r="N86" s="53">
        <v>8</v>
      </c>
      <c r="O86" s="53">
        <v>0</v>
      </c>
      <c r="P86" s="53">
        <v>0</v>
      </c>
      <c r="Q86" s="53">
        <v>0</v>
      </c>
      <c r="R86" s="76"/>
      <c r="S86" s="76"/>
      <c r="T86" s="150"/>
      <c r="U86" s="150"/>
      <c r="V86" s="150"/>
      <c r="W86" s="150"/>
      <c r="X86" s="150"/>
      <c r="Y86" s="150"/>
      <c r="Z86" s="150"/>
      <c r="AA86" s="150"/>
      <c r="AB86" s="158" t="s">
        <v>233</v>
      </c>
      <c r="AC86" s="148" t="s">
        <v>102</v>
      </c>
      <c r="AD86" s="67">
        <v>207.3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2">
        <f t="shared" si="5"/>
        <v>207.3</v>
      </c>
      <c r="AK86" s="62">
        <v>2028</v>
      </c>
      <c r="AL86" s="10"/>
    </row>
    <row r="87" spans="1:38" s="8" customFormat="1" ht="78.75">
      <c r="A87" s="47">
        <v>5</v>
      </c>
      <c r="B87" s="47">
        <v>7</v>
      </c>
      <c r="C87" s="47">
        <v>5</v>
      </c>
      <c r="D87" s="56">
        <v>0</v>
      </c>
      <c r="E87" s="56">
        <v>7</v>
      </c>
      <c r="F87" s="56">
        <v>0</v>
      </c>
      <c r="G87" s="75">
        <v>2</v>
      </c>
      <c r="H87" s="75">
        <v>1</v>
      </c>
      <c r="I87" s="75">
        <v>2</v>
      </c>
      <c r="J87" s="75">
        <v>2</v>
      </c>
      <c r="K87" s="75" t="s">
        <v>239</v>
      </c>
      <c r="L87" s="75" t="s">
        <v>240</v>
      </c>
      <c r="M87" s="75">
        <v>5</v>
      </c>
      <c r="N87" s="75">
        <v>1</v>
      </c>
      <c r="O87" s="75">
        <v>7</v>
      </c>
      <c r="P87" s="75">
        <v>9</v>
      </c>
      <c r="Q87" s="75">
        <v>0</v>
      </c>
      <c r="R87" s="75"/>
      <c r="S87" s="76"/>
      <c r="T87" s="150"/>
      <c r="U87" s="150"/>
      <c r="V87" s="150"/>
      <c r="W87" s="150"/>
      <c r="X87" s="150"/>
      <c r="Y87" s="150"/>
      <c r="Z87" s="150"/>
      <c r="AA87" s="150"/>
      <c r="AB87" s="158" t="s">
        <v>241</v>
      </c>
      <c r="AC87" s="148" t="s">
        <v>102</v>
      </c>
      <c r="AD87" s="67">
        <v>365.6</v>
      </c>
      <c r="AE87" s="67">
        <v>1486.8</v>
      </c>
      <c r="AF87" s="67">
        <v>1486.8</v>
      </c>
      <c r="AG87" s="67">
        <v>1797.3</v>
      </c>
      <c r="AH87" s="67">
        <v>1351.4</v>
      </c>
      <c r="AI87" s="67">
        <v>1351.4</v>
      </c>
      <c r="AJ87" s="62">
        <f>SUM(AD87:AI87)</f>
        <v>7839.299999999999</v>
      </c>
      <c r="AK87" s="62">
        <v>2028</v>
      </c>
      <c r="AL87" s="10"/>
    </row>
    <row r="88" spans="1:38" s="8" customFormat="1" ht="63">
      <c r="A88" s="47">
        <v>5</v>
      </c>
      <c r="B88" s="47">
        <v>7</v>
      </c>
      <c r="C88" s="47">
        <v>5</v>
      </c>
      <c r="D88" s="56">
        <v>0</v>
      </c>
      <c r="E88" s="56">
        <v>7</v>
      </c>
      <c r="F88" s="56">
        <v>0</v>
      </c>
      <c r="G88" s="75">
        <v>2</v>
      </c>
      <c r="H88" s="75">
        <v>1</v>
      </c>
      <c r="I88" s="75">
        <v>2</v>
      </c>
      <c r="J88" s="75">
        <v>2</v>
      </c>
      <c r="K88" s="75">
        <v>0</v>
      </c>
      <c r="L88" s="75">
        <v>1</v>
      </c>
      <c r="M88" s="75" t="s">
        <v>165</v>
      </c>
      <c r="N88" s="75">
        <v>7</v>
      </c>
      <c r="O88" s="75">
        <v>5</v>
      </c>
      <c r="P88" s="75">
        <v>0</v>
      </c>
      <c r="Q88" s="75">
        <v>0</v>
      </c>
      <c r="R88" s="75"/>
      <c r="S88" s="76"/>
      <c r="T88" s="150"/>
      <c r="U88" s="150"/>
      <c r="V88" s="150"/>
      <c r="W88" s="150"/>
      <c r="X88" s="150"/>
      <c r="Y88" s="150"/>
      <c r="Z88" s="150"/>
      <c r="AA88" s="150"/>
      <c r="AB88" s="158" t="s">
        <v>248</v>
      </c>
      <c r="AC88" s="148" t="s">
        <v>102</v>
      </c>
      <c r="AD88" s="67">
        <v>0</v>
      </c>
      <c r="AE88" s="67">
        <v>0</v>
      </c>
      <c r="AF88" s="67">
        <v>2217.5</v>
      </c>
      <c r="AG88" s="67">
        <v>0</v>
      </c>
      <c r="AH88" s="67">
        <v>0</v>
      </c>
      <c r="AI88" s="67">
        <v>0</v>
      </c>
      <c r="AJ88" s="62">
        <f>SUM(AD88:AI88)</f>
        <v>2217.5</v>
      </c>
      <c r="AK88" s="62"/>
      <c r="AL88" s="10"/>
    </row>
    <row r="89" spans="1:38" s="8" customFormat="1" ht="31.5">
      <c r="A89" s="47">
        <v>5</v>
      </c>
      <c r="B89" s="47">
        <v>7</v>
      </c>
      <c r="C89" s="47">
        <v>5</v>
      </c>
      <c r="D89" s="56">
        <v>0</v>
      </c>
      <c r="E89" s="56">
        <v>7</v>
      </c>
      <c r="F89" s="56">
        <v>0</v>
      </c>
      <c r="G89" s="75">
        <v>2</v>
      </c>
      <c r="H89" s="75">
        <v>1</v>
      </c>
      <c r="I89" s="75">
        <v>2</v>
      </c>
      <c r="J89" s="75">
        <v>2</v>
      </c>
      <c r="K89" s="75">
        <v>0</v>
      </c>
      <c r="L89" s="75">
        <v>1</v>
      </c>
      <c r="M89" s="75" t="s">
        <v>210</v>
      </c>
      <c r="N89" s="75">
        <v>7</v>
      </c>
      <c r="O89" s="75">
        <v>5</v>
      </c>
      <c r="P89" s="75">
        <v>0</v>
      </c>
      <c r="Q89" s="75">
        <v>0</v>
      </c>
      <c r="R89" s="75"/>
      <c r="S89" s="76"/>
      <c r="T89" s="150"/>
      <c r="U89" s="150"/>
      <c r="V89" s="150"/>
      <c r="W89" s="150"/>
      <c r="X89" s="150"/>
      <c r="Y89" s="150"/>
      <c r="Z89" s="150"/>
      <c r="AA89" s="150"/>
      <c r="AB89" s="158" t="s">
        <v>249</v>
      </c>
      <c r="AC89" s="148" t="s">
        <v>102</v>
      </c>
      <c r="AD89" s="67">
        <v>0</v>
      </c>
      <c r="AE89" s="67">
        <v>0</v>
      </c>
      <c r="AF89" s="67">
        <v>13523.6</v>
      </c>
      <c r="AG89" s="67">
        <v>0</v>
      </c>
      <c r="AH89" s="67">
        <v>0</v>
      </c>
      <c r="AI89" s="67">
        <v>0</v>
      </c>
      <c r="AJ89" s="62">
        <f>SUM(AD89:AI89)</f>
        <v>13523.6</v>
      </c>
      <c r="AK89" s="62"/>
      <c r="AL89" s="10"/>
    </row>
    <row r="90" spans="1:38" s="8" customFormat="1" ht="47.25">
      <c r="A90" s="47">
        <v>5</v>
      </c>
      <c r="B90" s="47">
        <v>7</v>
      </c>
      <c r="C90" s="47">
        <v>5</v>
      </c>
      <c r="D90" s="56">
        <v>0</v>
      </c>
      <c r="E90" s="56">
        <v>7</v>
      </c>
      <c r="F90" s="56">
        <v>0</v>
      </c>
      <c r="G90" s="75">
        <v>2</v>
      </c>
      <c r="H90" s="75">
        <v>1</v>
      </c>
      <c r="I90" s="75">
        <v>2</v>
      </c>
      <c r="J90" s="75">
        <v>2</v>
      </c>
      <c r="K90" s="75">
        <v>0</v>
      </c>
      <c r="L90" s="75">
        <v>1</v>
      </c>
      <c r="M90" s="75" t="s">
        <v>250</v>
      </c>
      <c r="N90" s="75">
        <v>7</v>
      </c>
      <c r="O90" s="75">
        <v>5</v>
      </c>
      <c r="P90" s="75">
        <v>0</v>
      </c>
      <c r="Q90" s="75">
        <v>0</v>
      </c>
      <c r="R90" s="75"/>
      <c r="S90" s="76"/>
      <c r="T90" s="150"/>
      <c r="U90" s="150"/>
      <c r="V90" s="150"/>
      <c r="W90" s="150"/>
      <c r="X90" s="150"/>
      <c r="Y90" s="150"/>
      <c r="Z90" s="150"/>
      <c r="AA90" s="150"/>
      <c r="AB90" s="158" t="s">
        <v>251</v>
      </c>
      <c r="AC90" s="148" t="s">
        <v>102</v>
      </c>
      <c r="AD90" s="67">
        <v>0</v>
      </c>
      <c r="AE90" s="67">
        <v>0</v>
      </c>
      <c r="AF90" s="67">
        <v>19957.1</v>
      </c>
      <c r="AG90" s="67">
        <v>0</v>
      </c>
      <c r="AH90" s="67">
        <v>0</v>
      </c>
      <c r="AI90" s="67">
        <v>0</v>
      </c>
      <c r="AJ90" s="62">
        <f>SUM(AD90:AI90)</f>
        <v>19957.1</v>
      </c>
      <c r="AK90" s="62"/>
      <c r="AL90" s="10"/>
    </row>
    <row r="91" spans="1:38" s="8" customFormat="1" ht="47.25">
      <c r="A91" s="56">
        <v>5</v>
      </c>
      <c r="B91" s="56">
        <v>7</v>
      </c>
      <c r="C91" s="56">
        <v>5</v>
      </c>
      <c r="D91" s="56">
        <v>0</v>
      </c>
      <c r="E91" s="56">
        <v>7</v>
      </c>
      <c r="F91" s="56">
        <v>0</v>
      </c>
      <c r="G91" s="75">
        <v>1</v>
      </c>
      <c r="H91" s="75">
        <v>1</v>
      </c>
      <c r="I91" s="75">
        <v>2</v>
      </c>
      <c r="J91" s="75">
        <v>1</v>
      </c>
      <c r="K91" s="75">
        <v>0</v>
      </c>
      <c r="L91" s="75">
        <v>1</v>
      </c>
      <c r="M91" s="75">
        <v>1</v>
      </c>
      <c r="N91" s="75">
        <v>1</v>
      </c>
      <c r="O91" s="75">
        <v>3</v>
      </c>
      <c r="P91" s="75">
        <v>9</v>
      </c>
      <c r="Q91" s="75">
        <v>0</v>
      </c>
      <c r="R91" s="75">
        <v>1</v>
      </c>
      <c r="S91" s="76"/>
      <c r="T91" s="150"/>
      <c r="U91" s="150"/>
      <c r="V91" s="150"/>
      <c r="W91" s="150"/>
      <c r="X91" s="150"/>
      <c r="Y91" s="150"/>
      <c r="Z91" s="150"/>
      <c r="AA91" s="150"/>
      <c r="AB91" s="72" t="s">
        <v>244</v>
      </c>
      <c r="AC91" s="148" t="s">
        <v>3</v>
      </c>
      <c r="AD91" s="67">
        <v>289.2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2">
        <v>289.2</v>
      </c>
      <c r="AK91" s="62">
        <v>2023</v>
      </c>
      <c r="AL91" s="10"/>
    </row>
    <row r="92" spans="1:38" s="49" customFormat="1" ht="51" customHeight="1">
      <c r="A92" s="56">
        <v>5</v>
      </c>
      <c r="B92" s="56">
        <v>7</v>
      </c>
      <c r="C92" s="56">
        <v>5</v>
      </c>
      <c r="D92" s="56">
        <v>0</v>
      </c>
      <c r="E92" s="56">
        <v>7</v>
      </c>
      <c r="F92" s="56">
        <v>0</v>
      </c>
      <c r="G92" s="75">
        <v>1</v>
      </c>
      <c r="H92" s="75">
        <v>1</v>
      </c>
      <c r="I92" s="75">
        <v>2</v>
      </c>
      <c r="J92" s="75">
        <v>1</v>
      </c>
      <c r="K92" s="75">
        <v>0</v>
      </c>
      <c r="L92" s="75">
        <v>1</v>
      </c>
      <c r="M92" s="75" t="s">
        <v>165</v>
      </c>
      <c r="N92" s="75">
        <v>1</v>
      </c>
      <c r="O92" s="75">
        <v>3</v>
      </c>
      <c r="P92" s="75">
        <v>9</v>
      </c>
      <c r="Q92" s="75">
        <v>0</v>
      </c>
      <c r="R92" s="75">
        <v>1</v>
      </c>
      <c r="S92" s="76"/>
      <c r="T92" s="150"/>
      <c r="U92" s="150"/>
      <c r="V92" s="150"/>
      <c r="W92" s="150"/>
      <c r="X92" s="150"/>
      <c r="Y92" s="150"/>
      <c r="Z92" s="150"/>
      <c r="AA92" s="150"/>
      <c r="AB92" s="72" t="s">
        <v>245</v>
      </c>
      <c r="AC92" s="148" t="s">
        <v>3</v>
      </c>
      <c r="AD92" s="62">
        <v>2.9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f>AD92+AE92+AF92+AG92+AH92</f>
        <v>2.9</v>
      </c>
      <c r="AK92" s="62">
        <v>2023</v>
      </c>
      <c r="AL92" s="46"/>
    </row>
    <row r="93" spans="1:38" s="8" customFormat="1" ht="31.5">
      <c r="A93" s="47">
        <v>5</v>
      </c>
      <c r="B93" s="47">
        <v>7</v>
      </c>
      <c r="C93" s="47">
        <v>5</v>
      </c>
      <c r="D93" s="48">
        <v>0</v>
      </c>
      <c r="E93" s="48">
        <v>7</v>
      </c>
      <c r="F93" s="48">
        <v>0</v>
      </c>
      <c r="G93" s="54">
        <v>2</v>
      </c>
      <c r="H93" s="54">
        <v>1</v>
      </c>
      <c r="I93" s="53">
        <v>2</v>
      </c>
      <c r="J93" s="53">
        <v>2</v>
      </c>
      <c r="K93" s="53">
        <v>0</v>
      </c>
      <c r="L93" s="53">
        <v>2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76"/>
      <c r="S93" s="76"/>
      <c r="T93" s="150"/>
      <c r="U93" s="150"/>
      <c r="V93" s="150"/>
      <c r="W93" s="150"/>
      <c r="X93" s="150"/>
      <c r="Y93" s="150"/>
      <c r="Z93" s="150"/>
      <c r="AA93" s="150"/>
      <c r="AB93" s="158" t="s">
        <v>136</v>
      </c>
      <c r="AC93" s="148" t="s">
        <v>102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2">
        <f t="shared" si="5"/>
        <v>0</v>
      </c>
      <c r="AK93" s="62">
        <v>2028</v>
      </c>
      <c r="AL93" s="10"/>
    </row>
    <row r="94" spans="1:38" s="8" customFormat="1" ht="31.5">
      <c r="A94" s="33"/>
      <c r="B94" s="33"/>
      <c r="C94" s="33"/>
      <c r="D94" s="54"/>
      <c r="E94" s="54"/>
      <c r="F94" s="54"/>
      <c r="G94" s="54"/>
      <c r="H94" s="54"/>
      <c r="I94" s="53"/>
      <c r="J94" s="53"/>
      <c r="K94" s="53"/>
      <c r="L94" s="53"/>
      <c r="M94" s="53"/>
      <c r="N94" s="53"/>
      <c r="O94" s="53"/>
      <c r="P94" s="53"/>
      <c r="Q94" s="53"/>
      <c r="R94" s="76"/>
      <c r="S94" s="76"/>
      <c r="T94" s="150"/>
      <c r="U94" s="150"/>
      <c r="V94" s="150"/>
      <c r="W94" s="150"/>
      <c r="X94" s="150"/>
      <c r="Y94" s="150"/>
      <c r="Z94" s="150"/>
      <c r="AA94" s="150"/>
      <c r="AB94" s="72" t="s">
        <v>153</v>
      </c>
      <c r="AC94" s="148" t="s">
        <v>89</v>
      </c>
      <c r="AD94" s="67">
        <v>3</v>
      </c>
      <c r="AE94" s="67">
        <v>6</v>
      </c>
      <c r="AF94" s="67">
        <v>6</v>
      </c>
      <c r="AG94" s="67">
        <v>6</v>
      </c>
      <c r="AH94" s="67">
        <v>6</v>
      </c>
      <c r="AI94" s="67">
        <v>6</v>
      </c>
      <c r="AJ94" s="62">
        <v>6</v>
      </c>
      <c r="AK94" s="62">
        <v>2028</v>
      </c>
      <c r="AL94" s="10"/>
    </row>
    <row r="95" spans="1:38" s="8" customFormat="1" ht="31.5">
      <c r="A95" s="47">
        <v>5</v>
      </c>
      <c r="B95" s="47">
        <v>7</v>
      </c>
      <c r="C95" s="47">
        <v>5</v>
      </c>
      <c r="D95" s="48">
        <v>0</v>
      </c>
      <c r="E95" s="48">
        <v>7</v>
      </c>
      <c r="F95" s="48">
        <v>0</v>
      </c>
      <c r="G95" s="54">
        <v>2</v>
      </c>
      <c r="H95" s="54">
        <v>1</v>
      </c>
      <c r="I95" s="53">
        <v>2</v>
      </c>
      <c r="J95" s="53">
        <v>2</v>
      </c>
      <c r="K95" s="53">
        <v>0</v>
      </c>
      <c r="L95" s="53">
        <v>3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76"/>
      <c r="S95" s="76"/>
      <c r="T95" s="150"/>
      <c r="U95" s="150"/>
      <c r="V95" s="150"/>
      <c r="W95" s="150"/>
      <c r="X95" s="150"/>
      <c r="Y95" s="150"/>
      <c r="Z95" s="150"/>
      <c r="AA95" s="150"/>
      <c r="AB95" s="174" t="s">
        <v>171</v>
      </c>
      <c r="AC95" s="148" t="s">
        <v>102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/>
      <c r="AJ95" s="62">
        <f>AD95+AE95+AF95+AG95+AH95</f>
        <v>0</v>
      </c>
      <c r="AK95" s="62">
        <v>2028</v>
      </c>
      <c r="AL95" s="10"/>
    </row>
    <row r="96" spans="1:38" s="8" customFormat="1" ht="63">
      <c r="A96" s="33"/>
      <c r="B96" s="33"/>
      <c r="C96" s="33"/>
      <c r="D96" s="42"/>
      <c r="E96" s="42"/>
      <c r="F96" s="42"/>
      <c r="G96" s="54"/>
      <c r="H96" s="54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150"/>
      <c r="U96" s="150"/>
      <c r="V96" s="150"/>
      <c r="W96" s="150"/>
      <c r="X96" s="150"/>
      <c r="Y96" s="150"/>
      <c r="Z96" s="150"/>
      <c r="AA96" s="150"/>
      <c r="AB96" s="175" t="s">
        <v>172</v>
      </c>
      <c r="AC96" s="148" t="s">
        <v>89</v>
      </c>
      <c r="AD96" s="67">
        <v>10</v>
      </c>
      <c r="AE96" s="67">
        <v>10</v>
      </c>
      <c r="AF96" s="67">
        <v>10</v>
      </c>
      <c r="AG96" s="67">
        <v>10</v>
      </c>
      <c r="AH96" s="67">
        <v>10</v>
      </c>
      <c r="AI96" s="67">
        <v>10</v>
      </c>
      <c r="AJ96" s="62">
        <v>10</v>
      </c>
      <c r="AK96" s="62">
        <v>2028</v>
      </c>
      <c r="AL96" s="10"/>
    </row>
    <row r="97" spans="1:38" s="8" customFormat="1" ht="66" customHeight="1">
      <c r="A97" s="33"/>
      <c r="B97" s="33"/>
      <c r="C97" s="33"/>
      <c r="D97" s="42"/>
      <c r="E97" s="42"/>
      <c r="F97" s="42"/>
      <c r="G97" s="54"/>
      <c r="H97" s="54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150"/>
      <c r="U97" s="150"/>
      <c r="V97" s="150"/>
      <c r="W97" s="150"/>
      <c r="X97" s="150"/>
      <c r="Y97" s="150"/>
      <c r="Z97" s="150"/>
      <c r="AA97" s="150"/>
      <c r="AB97" s="175" t="s">
        <v>228</v>
      </c>
      <c r="AC97" s="148" t="s">
        <v>89</v>
      </c>
      <c r="AD97" s="67">
        <v>100</v>
      </c>
      <c r="AE97" s="67">
        <v>100</v>
      </c>
      <c r="AF97" s="67">
        <v>100</v>
      </c>
      <c r="AG97" s="67">
        <v>100</v>
      </c>
      <c r="AH97" s="67">
        <v>100</v>
      </c>
      <c r="AI97" s="67">
        <v>100</v>
      </c>
      <c r="AJ97" s="62">
        <v>100</v>
      </c>
      <c r="AK97" s="62">
        <v>2028</v>
      </c>
      <c r="AL97" s="10"/>
    </row>
    <row r="98" spans="1:38" s="8" customFormat="1" ht="57" customHeight="1">
      <c r="A98" s="53"/>
      <c r="B98" s="53"/>
      <c r="C98" s="53"/>
      <c r="D98" s="42"/>
      <c r="E98" s="42"/>
      <c r="F98" s="42"/>
      <c r="G98" s="54"/>
      <c r="H98" s="54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150"/>
      <c r="U98" s="150"/>
      <c r="V98" s="150"/>
      <c r="W98" s="150"/>
      <c r="X98" s="150"/>
      <c r="Y98" s="150"/>
      <c r="Z98" s="150"/>
      <c r="AA98" s="150"/>
      <c r="AB98" s="175" t="s">
        <v>179</v>
      </c>
      <c r="AC98" s="148" t="s">
        <v>89</v>
      </c>
      <c r="AD98" s="67">
        <v>100</v>
      </c>
      <c r="AE98" s="67">
        <v>100</v>
      </c>
      <c r="AF98" s="67">
        <v>100</v>
      </c>
      <c r="AG98" s="67">
        <v>100</v>
      </c>
      <c r="AH98" s="67">
        <v>100</v>
      </c>
      <c r="AI98" s="67">
        <v>100</v>
      </c>
      <c r="AJ98" s="62">
        <v>100</v>
      </c>
      <c r="AK98" s="62">
        <v>2028</v>
      </c>
      <c r="AL98" s="10"/>
    </row>
    <row r="99" spans="1:38" s="8" customFormat="1" ht="47.25">
      <c r="A99" s="33"/>
      <c r="B99" s="33"/>
      <c r="C99" s="33"/>
      <c r="D99" s="42"/>
      <c r="E99" s="42"/>
      <c r="F99" s="42"/>
      <c r="G99" s="54"/>
      <c r="H99" s="54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50"/>
      <c r="U99" s="150"/>
      <c r="V99" s="150"/>
      <c r="W99" s="150"/>
      <c r="X99" s="150"/>
      <c r="Y99" s="150"/>
      <c r="Z99" s="150"/>
      <c r="AA99" s="150"/>
      <c r="AB99" s="175" t="s">
        <v>180</v>
      </c>
      <c r="AC99" s="148" t="s">
        <v>89</v>
      </c>
      <c r="AD99" s="67">
        <v>100</v>
      </c>
      <c r="AE99" s="67">
        <v>100</v>
      </c>
      <c r="AF99" s="67">
        <v>100</v>
      </c>
      <c r="AG99" s="67">
        <v>100</v>
      </c>
      <c r="AH99" s="67">
        <v>100</v>
      </c>
      <c r="AI99" s="67">
        <v>100</v>
      </c>
      <c r="AJ99" s="62">
        <v>100</v>
      </c>
      <c r="AK99" s="62">
        <v>2028</v>
      </c>
      <c r="AL99" s="10"/>
    </row>
    <row r="100" spans="1:38" s="8" customFormat="1" ht="30.75" customHeight="1">
      <c r="A100" s="53"/>
      <c r="B100" s="53"/>
      <c r="C100" s="53"/>
      <c r="D100" s="54"/>
      <c r="E100" s="54"/>
      <c r="F100" s="54"/>
      <c r="G100" s="54"/>
      <c r="H100" s="54"/>
      <c r="I100" s="53"/>
      <c r="J100" s="53"/>
      <c r="K100" s="53"/>
      <c r="L100" s="53"/>
      <c r="M100" s="53"/>
      <c r="N100" s="53"/>
      <c r="O100" s="53"/>
      <c r="P100" s="53"/>
      <c r="Q100" s="53"/>
      <c r="R100" s="76"/>
      <c r="S100" s="76"/>
      <c r="T100" s="150"/>
      <c r="U100" s="150"/>
      <c r="V100" s="150"/>
      <c r="W100" s="150"/>
      <c r="X100" s="150"/>
      <c r="Y100" s="150"/>
      <c r="Z100" s="150"/>
      <c r="AA100" s="150"/>
      <c r="AB100" s="176" t="s">
        <v>162</v>
      </c>
      <c r="AC100" s="148" t="s">
        <v>160</v>
      </c>
      <c r="AD100" s="67" t="s">
        <v>131</v>
      </c>
      <c r="AE100" s="67" t="s">
        <v>131</v>
      </c>
      <c r="AF100" s="67" t="s">
        <v>131</v>
      </c>
      <c r="AG100" s="67" t="s">
        <v>131</v>
      </c>
      <c r="AH100" s="67" t="s">
        <v>131</v>
      </c>
      <c r="AI100" s="67" t="s">
        <v>131</v>
      </c>
      <c r="AJ100" s="62" t="s">
        <v>131</v>
      </c>
      <c r="AK100" s="62">
        <v>2028</v>
      </c>
      <c r="AL100" s="10"/>
    </row>
    <row r="101" spans="1:38" s="8" customFormat="1" ht="39.75" customHeight="1">
      <c r="A101" s="33"/>
      <c r="B101" s="33"/>
      <c r="C101" s="33"/>
      <c r="D101" s="42"/>
      <c r="E101" s="42"/>
      <c r="F101" s="42"/>
      <c r="G101" s="54"/>
      <c r="H101" s="54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150"/>
      <c r="U101" s="150"/>
      <c r="V101" s="150"/>
      <c r="W101" s="150"/>
      <c r="X101" s="150"/>
      <c r="Y101" s="150"/>
      <c r="Z101" s="150"/>
      <c r="AA101" s="150"/>
      <c r="AB101" s="72" t="s">
        <v>137</v>
      </c>
      <c r="AC101" s="148" t="s">
        <v>89</v>
      </c>
      <c r="AD101" s="67">
        <v>100</v>
      </c>
      <c r="AE101" s="67">
        <v>100</v>
      </c>
      <c r="AF101" s="67">
        <v>100</v>
      </c>
      <c r="AG101" s="67">
        <v>100</v>
      </c>
      <c r="AH101" s="67">
        <v>100</v>
      </c>
      <c r="AI101" s="67">
        <v>100</v>
      </c>
      <c r="AJ101" s="62">
        <f>AD101+AE101+AF101+AG101+AH101</f>
        <v>500</v>
      </c>
      <c r="AK101" s="62">
        <v>2028</v>
      </c>
      <c r="AL101" s="10"/>
    </row>
    <row r="102" spans="1:38" s="8" customFormat="1" ht="45" customHeight="1">
      <c r="A102" s="33"/>
      <c r="B102" s="33"/>
      <c r="C102" s="33"/>
      <c r="D102" s="54"/>
      <c r="E102" s="54"/>
      <c r="F102" s="54"/>
      <c r="G102" s="54"/>
      <c r="H102" s="54"/>
      <c r="I102" s="53"/>
      <c r="J102" s="53"/>
      <c r="K102" s="53"/>
      <c r="L102" s="53"/>
      <c r="M102" s="53"/>
      <c r="N102" s="53"/>
      <c r="O102" s="53"/>
      <c r="P102" s="53"/>
      <c r="Q102" s="53"/>
      <c r="R102" s="76"/>
      <c r="S102" s="76"/>
      <c r="T102" s="150"/>
      <c r="U102" s="150"/>
      <c r="V102" s="150"/>
      <c r="W102" s="150"/>
      <c r="X102" s="150"/>
      <c r="Y102" s="150"/>
      <c r="Z102" s="150"/>
      <c r="AA102" s="150"/>
      <c r="AB102" s="176" t="s">
        <v>161</v>
      </c>
      <c r="AC102" s="148" t="s">
        <v>160</v>
      </c>
      <c r="AD102" s="67" t="s">
        <v>131</v>
      </c>
      <c r="AE102" s="67" t="s">
        <v>131</v>
      </c>
      <c r="AF102" s="67" t="s">
        <v>131</v>
      </c>
      <c r="AG102" s="67" t="s">
        <v>131</v>
      </c>
      <c r="AH102" s="67" t="s">
        <v>131</v>
      </c>
      <c r="AI102" s="67" t="s">
        <v>131</v>
      </c>
      <c r="AJ102" s="62" t="s">
        <v>131</v>
      </c>
      <c r="AK102" s="62">
        <v>2028</v>
      </c>
      <c r="AL102" s="10"/>
    </row>
    <row r="103" spans="1:38" s="8" customFormat="1" ht="36.75" customHeight="1">
      <c r="A103" s="53"/>
      <c r="B103" s="53"/>
      <c r="C103" s="53"/>
      <c r="D103" s="42"/>
      <c r="E103" s="42"/>
      <c r="F103" s="42"/>
      <c r="G103" s="54"/>
      <c r="H103" s="54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150"/>
      <c r="U103" s="150"/>
      <c r="V103" s="150"/>
      <c r="W103" s="150"/>
      <c r="X103" s="150"/>
      <c r="Y103" s="150"/>
      <c r="Z103" s="150"/>
      <c r="AA103" s="150"/>
      <c r="AB103" s="72" t="s">
        <v>138</v>
      </c>
      <c r="AC103" s="148" t="s">
        <v>89</v>
      </c>
      <c r="AD103" s="67">
        <v>100</v>
      </c>
      <c r="AE103" s="67">
        <v>100</v>
      </c>
      <c r="AF103" s="67">
        <v>100</v>
      </c>
      <c r="AG103" s="67">
        <v>100</v>
      </c>
      <c r="AH103" s="67">
        <v>100</v>
      </c>
      <c r="AI103" s="67">
        <v>100</v>
      </c>
      <c r="AJ103" s="62">
        <v>10</v>
      </c>
      <c r="AK103" s="62">
        <v>2028</v>
      </c>
      <c r="AL103" s="10"/>
    </row>
    <row r="104" spans="1:38" s="8" customFormat="1" ht="47.25" customHeight="1">
      <c r="A104" s="53"/>
      <c r="B104" s="53"/>
      <c r="C104" s="53"/>
      <c r="D104" s="42"/>
      <c r="E104" s="42"/>
      <c r="F104" s="42"/>
      <c r="G104" s="54"/>
      <c r="H104" s="54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150"/>
      <c r="U104" s="150"/>
      <c r="V104" s="150"/>
      <c r="W104" s="150"/>
      <c r="X104" s="150"/>
      <c r="Y104" s="150"/>
      <c r="Z104" s="150"/>
      <c r="AA104" s="150"/>
      <c r="AB104" s="72" t="s">
        <v>139</v>
      </c>
      <c r="AC104" s="148" t="s">
        <v>89</v>
      </c>
      <c r="AD104" s="67">
        <v>100</v>
      </c>
      <c r="AE104" s="67">
        <v>100</v>
      </c>
      <c r="AF104" s="67">
        <v>100</v>
      </c>
      <c r="AG104" s="67">
        <v>100</v>
      </c>
      <c r="AH104" s="67">
        <v>100</v>
      </c>
      <c r="AI104" s="67">
        <v>100</v>
      </c>
      <c r="AJ104" s="62">
        <v>100</v>
      </c>
      <c r="AK104" s="62">
        <v>2028</v>
      </c>
      <c r="AL104" s="10"/>
    </row>
    <row r="105" spans="1:40" s="50" customFormat="1" ht="47.25">
      <c r="A105" s="53"/>
      <c r="B105" s="53"/>
      <c r="C105" s="53"/>
      <c r="D105" s="54"/>
      <c r="E105" s="54"/>
      <c r="F105" s="54"/>
      <c r="G105" s="54"/>
      <c r="H105" s="54"/>
      <c r="I105" s="53"/>
      <c r="J105" s="53"/>
      <c r="K105" s="53"/>
      <c r="L105" s="53"/>
      <c r="M105" s="53"/>
      <c r="N105" s="53"/>
      <c r="O105" s="53"/>
      <c r="P105" s="53"/>
      <c r="Q105" s="53"/>
      <c r="R105" s="76"/>
      <c r="S105" s="76"/>
      <c r="T105" s="150"/>
      <c r="U105" s="150"/>
      <c r="V105" s="150"/>
      <c r="W105" s="150"/>
      <c r="X105" s="150"/>
      <c r="Y105" s="150"/>
      <c r="Z105" s="150"/>
      <c r="AA105" s="150"/>
      <c r="AB105" s="176" t="s">
        <v>181</v>
      </c>
      <c r="AC105" s="148" t="s">
        <v>160</v>
      </c>
      <c r="AD105" s="67" t="s">
        <v>131</v>
      </c>
      <c r="AE105" s="67" t="s">
        <v>131</v>
      </c>
      <c r="AF105" s="67" t="s">
        <v>131</v>
      </c>
      <c r="AG105" s="67" t="s">
        <v>131</v>
      </c>
      <c r="AH105" s="67" t="s">
        <v>131</v>
      </c>
      <c r="AI105" s="67" t="s">
        <v>131</v>
      </c>
      <c r="AJ105" s="62" t="s">
        <v>131</v>
      </c>
      <c r="AK105" s="62">
        <v>2028</v>
      </c>
      <c r="AL105" s="45"/>
      <c r="AN105" s="50" t="s">
        <v>163</v>
      </c>
    </row>
    <row r="106" spans="1:40" s="49" customFormat="1" ht="31.5">
      <c r="A106" s="75"/>
      <c r="B106" s="75"/>
      <c r="C106" s="75"/>
      <c r="D106" s="54"/>
      <c r="E106" s="54"/>
      <c r="F106" s="54"/>
      <c r="G106" s="54"/>
      <c r="H106" s="54"/>
      <c r="I106" s="53"/>
      <c r="J106" s="53"/>
      <c r="K106" s="53"/>
      <c r="L106" s="53"/>
      <c r="M106" s="53"/>
      <c r="N106" s="53"/>
      <c r="O106" s="53"/>
      <c r="P106" s="53"/>
      <c r="Q106" s="53"/>
      <c r="R106" s="76"/>
      <c r="S106" s="76"/>
      <c r="T106" s="150"/>
      <c r="U106" s="150"/>
      <c r="V106" s="150"/>
      <c r="W106" s="150"/>
      <c r="X106" s="150"/>
      <c r="Y106" s="150"/>
      <c r="Z106" s="150"/>
      <c r="AA106" s="150"/>
      <c r="AB106" s="72" t="s">
        <v>182</v>
      </c>
      <c r="AC106" s="148" t="s">
        <v>89</v>
      </c>
      <c r="AD106" s="67">
        <v>100</v>
      </c>
      <c r="AE106" s="67">
        <v>100</v>
      </c>
      <c r="AF106" s="67">
        <v>100</v>
      </c>
      <c r="AG106" s="67">
        <v>100</v>
      </c>
      <c r="AH106" s="67">
        <v>100</v>
      </c>
      <c r="AI106" s="67">
        <v>100</v>
      </c>
      <c r="AJ106" s="62">
        <v>100</v>
      </c>
      <c r="AK106" s="62">
        <v>2028</v>
      </c>
      <c r="AL106" s="46"/>
      <c r="AN106" s="49" t="s">
        <v>163</v>
      </c>
    </row>
    <row r="107" spans="1:38" s="8" customFormat="1" ht="47.25">
      <c r="A107" s="53"/>
      <c r="B107" s="53"/>
      <c r="C107" s="53"/>
      <c r="D107" s="42"/>
      <c r="E107" s="42"/>
      <c r="F107" s="42"/>
      <c r="G107" s="54"/>
      <c r="H107" s="54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150"/>
      <c r="U107" s="150"/>
      <c r="V107" s="150"/>
      <c r="W107" s="150"/>
      <c r="X107" s="150"/>
      <c r="Y107" s="150"/>
      <c r="Z107" s="150"/>
      <c r="AA107" s="150"/>
      <c r="AB107" s="72" t="s">
        <v>183</v>
      </c>
      <c r="AC107" s="148" t="s">
        <v>89</v>
      </c>
      <c r="AD107" s="67">
        <v>94</v>
      </c>
      <c r="AE107" s="67">
        <v>90</v>
      </c>
      <c r="AF107" s="67">
        <v>90</v>
      </c>
      <c r="AG107" s="67">
        <v>90</v>
      </c>
      <c r="AH107" s="67">
        <v>90</v>
      </c>
      <c r="AI107" s="67">
        <v>90</v>
      </c>
      <c r="AJ107" s="62">
        <v>90</v>
      </c>
      <c r="AK107" s="62">
        <v>2028</v>
      </c>
      <c r="AL107" s="10"/>
    </row>
    <row r="108" spans="1:38" s="8" customFormat="1" ht="31.5">
      <c r="A108" s="66">
        <v>5</v>
      </c>
      <c r="B108" s="66">
        <v>7</v>
      </c>
      <c r="C108" s="66">
        <v>5</v>
      </c>
      <c r="D108" s="66">
        <v>0</v>
      </c>
      <c r="E108" s="66">
        <v>7</v>
      </c>
      <c r="F108" s="66">
        <v>0</v>
      </c>
      <c r="G108" s="75">
        <v>3</v>
      </c>
      <c r="H108" s="75">
        <v>1</v>
      </c>
      <c r="I108" s="75">
        <v>2</v>
      </c>
      <c r="J108" s="75">
        <v>3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6"/>
      <c r="S108" s="76"/>
      <c r="T108" s="150"/>
      <c r="U108" s="150"/>
      <c r="V108" s="150"/>
      <c r="W108" s="150"/>
      <c r="X108" s="150"/>
      <c r="Y108" s="150"/>
      <c r="Z108" s="150"/>
      <c r="AA108" s="177"/>
      <c r="AB108" s="178" t="s">
        <v>96</v>
      </c>
      <c r="AC108" s="148" t="s">
        <v>3</v>
      </c>
      <c r="AD108" s="67">
        <v>10513.65</v>
      </c>
      <c r="AE108" s="67">
        <v>10762</v>
      </c>
      <c r="AF108" s="67">
        <v>10336.4</v>
      </c>
      <c r="AG108" s="67">
        <v>10336.4</v>
      </c>
      <c r="AH108" s="67">
        <f>AH109+AH125</f>
        <v>8913</v>
      </c>
      <c r="AI108" s="67">
        <f>AI109+AI125</f>
        <v>8913</v>
      </c>
      <c r="AJ108" s="62">
        <f>AD108+AE108+AF108+AG108+AH108+AI108</f>
        <v>59774.450000000004</v>
      </c>
      <c r="AK108" s="62">
        <v>2028</v>
      </c>
      <c r="AL108" s="10"/>
    </row>
    <row r="109" spans="1:40" s="8" customFormat="1" ht="36.75" customHeight="1">
      <c r="A109" s="47">
        <v>5</v>
      </c>
      <c r="B109" s="47">
        <v>7</v>
      </c>
      <c r="C109" s="47">
        <v>5</v>
      </c>
      <c r="D109" s="48">
        <v>0</v>
      </c>
      <c r="E109" s="48">
        <v>7</v>
      </c>
      <c r="F109" s="48">
        <v>0</v>
      </c>
      <c r="G109" s="54">
        <v>3</v>
      </c>
      <c r="H109" s="54">
        <v>1</v>
      </c>
      <c r="I109" s="53">
        <v>2</v>
      </c>
      <c r="J109" s="53">
        <v>3</v>
      </c>
      <c r="K109" s="53">
        <v>0</v>
      </c>
      <c r="L109" s="53">
        <v>1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76"/>
      <c r="S109" s="76"/>
      <c r="T109" s="150"/>
      <c r="U109" s="150"/>
      <c r="V109" s="150"/>
      <c r="W109" s="150"/>
      <c r="X109" s="150"/>
      <c r="Y109" s="150"/>
      <c r="Z109" s="150"/>
      <c r="AA109" s="177"/>
      <c r="AB109" s="158" t="s">
        <v>140</v>
      </c>
      <c r="AC109" s="148" t="s">
        <v>3</v>
      </c>
      <c r="AD109" s="67">
        <v>10329.65</v>
      </c>
      <c r="AE109" s="67">
        <v>10425.06</v>
      </c>
      <c r="AF109" s="67">
        <v>9999.4</v>
      </c>
      <c r="AG109" s="67">
        <v>9999.4</v>
      </c>
      <c r="AH109" s="67">
        <f>AH112+AH115+AH116+AH122+AH123+AH124</f>
        <v>8690.8</v>
      </c>
      <c r="AI109" s="67">
        <f>AI112+AI115+AI116+AI122+AI123+AI124</f>
        <v>8690.8</v>
      </c>
      <c r="AJ109" s="67">
        <f>AD109+AE109+AF109+AG109+AH109+AI109</f>
        <v>58135.11</v>
      </c>
      <c r="AK109" s="62">
        <v>2028</v>
      </c>
      <c r="AL109" s="10"/>
      <c r="AN109" s="8" t="s">
        <v>163</v>
      </c>
    </row>
    <row r="110" spans="1:38" s="8" customFormat="1" ht="54" customHeight="1">
      <c r="A110" s="53"/>
      <c r="B110" s="53"/>
      <c r="C110" s="53"/>
      <c r="D110" s="42"/>
      <c r="E110" s="42"/>
      <c r="F110" s="42"/>
      <c r="G110" s="54"/>
      <c r="H110" s="54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150"/>
      <c r="U110" s="150"/>
      <c r="V110" s="150"/>
      <c r="W110" s="150"/>
      <c r="X110" s="150"/>
      <c r="Y110" s="150"/>
      <c r="Z110" s="150"/>
      <c r="AA110" s="177"/>
      <c r="AB110" s="72" t="s">
        <v>109</v>
      </c>
      <c r="AC110" s="148" t="s">
        <v>89</v>
      </c>
      <c r="AD110" s="67">
        <v>75</v>
      </c>
      <c r="AE110" s="67">
        <v>80</v>
      </c>
      <c r="AF110" s="67">
        <v>80</v>
      </c>
      <c r="AG110" s="67">
        <v>85</v>
      </c>
      <c r="AH110" s="67">
        <v>90</v>
      </c>
      <c r="AI110" s="67">
        <v>90</v>
      </c>
      <c r="AJ110" s="62">
        <v>90</v>
      </c>
      <c r="AK110" s="62">
        <v>2028</v>
      </c>
      <c r="AL110" s="10"/>
    </row>
    <row r="111" spans="1:38" s="8" customFormat="1" ht="38.25" customHeight="1">
      <c r="A111" s="33"/>
      <c r="B111" s="33"/>
      <c r="C111" s="33"/>
      <c r="D111" s="42"/>
      <c r="E111" s="42"/>
      <c r="F111" s="42"/>
      <c r="G111" s="54"/>
      <c r="H111" s="54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150"/>
      <c r="U111" s="150"/>
      <c r="V111" s="150"/>
      <c r="W111" s="150"/>
      <c r="X111" s="150"/>
      <c r="Y111" s="150"/>
      <c r="Z111" s="150"/>
      <c r="AA111" s="177"/>
      <c r="AB111" s="72" t="s">
        <v>110</v>
      </c>
      <c r="AC111" s="148" t="s">
        <v>111</v>
      </c>
      <c r="AD111" s="67">
        <v>22</v>
      </c>
      <c r="AE111" s="67">
        <v>22</v>
      </c>
      <c r="AF111" s="67">
        <v>22</v>
      </c>
      <c r="AG111" s="67">
        <v>22</v>
      </c>
      <c r="AH111" s="67">
        <v>22</v>
      </c>
      <c r="AI111" s="67">
        <v>22</v>
      </c>
      <c r="AJ111" s="62">
        <v>22</v>
      </c>
      <c r="AK111" s="62">
        <v>2028</v>
      </c>
      <c r="AL111" s="10"/>
    </row>
    <row r="112" spans="1:38" s="8" customFormat="1" ht="56.25" customHeight="1">
      <c r="A112" s="47">
        <v>5</v>
      </c>
      <c r="B112" s="47">
        <v>7</v>
      </c>
      <c r="C112" s="47">
        <v>5</v>
      </c>
      <c r="D112" s="56">
        <v>0</v>
      </c>
      <c r="E112" s="56">
        <v>7</v>
      </c>
      <c r="F112" s="56">
        <v>0</v>
      </c>
      <c r="G112" s="75">
        <v>3</v>
      </c>
      <c r="H112" s="75">
        <v>1</v>
      </c>
      <c r="I112" s="75">
        <v>2</v>
      </c>
      <c r="J112" s="75">
        <v>3</v>
      </c>
      <c r="K112" s="75">
        <v>0</v>
      </c>
      <c r="L112" s="75">
        <v>1</v>
      </c>
      <c r="M112" s="75">
        <v>2</v>
      </c>
      <c r="N112" s="75">
        <v>0</v>
      </c>
      <c r="O112" s="75">
        <v>0</v>
      </c>
      <c r="P112" s="75">
        <v>2</v>
      </c>
      <c r="Q112" s="75">
        <v>0</v>
      </c>
      <c r="R112" s="75">
        <v>1</v>
      </c>
      <c r="S112" s="76"/>
      <c r="T112" s="150"/>
      <c r="U112" s="150"/>
      <c r="V112" s="150"/>
      <c r="W112" s="150"/>
      <c r="X112" s="150"/>
      <c r="Y112" s="150"/>
      <c r="Z112" s="150"/>
      <c r="AA112" s="177"/>
      <c r="AB112" s="158" t="s">
        <v>97</v>
      </c>
      <c r="AC112" s="148" t="s">
        <v>3</v>
      </c>
      <c r="AD112" s="67">
        <v>5214.38</v>
      </c>
      <c r="AE112" s="67">
        <v>5811.76</v>
      </c>
      <c r="AF112" s="67">
        <v>6767.7</v>
      </c>
      <c r="AG112" s="67">
        <v>6767.7</v>
      </c>
      <c r="AH112" s="67">
        <v>6206.6</v>
      </c>
      <c r="AI112" s="67">
        <v>6206.6</v>
      </c>
      <c r="AJ112" s="62">
        <f>SUM(AD112:AI112)</f>
        <v>36974.74</v>
      </c>
      <c r="AK112" s="62">
        <v>2028</v>
      </c>
      <c r="AL112" s="10"/>
    </row>
    <row r="113" spans="1:38" s="8" customFormat="1" ht="33.75" customHeight="1">
      <c r="A113" s="53"/>
      <c r="B113" s="53"/>
      <c r="C113" s="53"/>
      <c r="D113" s="42"/>
      <c r="E113" s="42"/>
      <c r="F113" s="42"/>
      <c r="G113" s="54"/>
      <c r="H113" s="54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150"/>
      <c r="U113" s="150"/>
      <c r="V113" s="150"/>
      <c r="W113" s="150"/>
      <c r="X113" s="150"/>
      <c r="Y113" s="150"/>
      <c r="Z113" s="150"/>
      <c r="AA113" s="177"/>
      <c r="AB113" s="72" t="s">
        <v>119</v>
      </c>
      <c r="AC113" s="148" t="s">
        <v>89</v>
      </c>
      <c r="AD113" s="67">
        <v>46</v>
      </c>
      <c r="AE113" s="67">
        <v>46</v>
      </c>
      <c r="AF113" s="67">
        <v>46</v>
      </c>
      <c r="AG113" s="67">
        <v>46</v>
      </c>
      <c r="AH113" s="67">
        <v>46</v>
      </c>
      <c r="AI113" s="67">
        <v>46</v>
      </c>
      <c r="AJ113" s="62">
        <v>90</v>
      </c>
      <c r="AK113" s="62">
        <v>2028</v>
      </c>
      <c r="AL113" s="10"/>
    </row>
    <row r="114" spans="1:38" s="8" customFormat="1" ht="41.25" customHeight="1">
      <c r="A114" s="75"/>
      <c r="B114" s="75"/>
      <c r="C114" s="75"/>
      <c r="D114" s="42"/>
      <c r="E114" s="42"/>
      <c r="F114" s="42"/>
      <c r="G114" s="54"/>
      <c r="H114" s="54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150"/>
      <c r="U114" s="150"/>
      <c r="V114" s="150"/>
      <c r="W114" s="150"/>
      <c r="X114" s="150"/>
      <c r="Y114" s="150"/>
      <c r="Z114" s="150"/>
      <c r="AA114" s="177"/>
      <c r="AB114" s="72" t="s">
        <v>120</v>
      </c>
      <c r="AC114" s="148" t="s">
        <v>89</v>
      </c>
      <c r="AD114" s="67">
        <v>3</v>
      </c>
      <c r="AE114" s="67">
        <v>3</v>
      </c>
      <c r="AF114" s="67">
        <v>3</v>
      </c>
      <c r="AG114" s="67">
        <v>3</v>
      </c>
      <c r="AH114" s="67">
        <v>3</v>
      </c>
      <c r="AI114" s="67">
        <v>3</v>
      </c>
      <c r="AJ114" s="62">
        <f>AD114+AE114+AF114+AG114+AH114</f>
        <v>15</v>
      </c>
      <c r="AK114" s="62">
        <v>2028</v>
      </c>
      <c r="AL114" s="10"/>
    </row>
    <row r="115" spans="1:39" s="8" customFormat="1" ht="46.5" customHeight="1">
      <c r="A115" s="47">
        <v>5</v>
      </c>
      <c r="B115" s="47">
        <v>7</v>
      </c>
      <c r="C115" s="47">
        <v>5</v>
      </c>
      <c r="D115" s="56">
        <v>0</v>
      </c>
      <c r="E115" s="56">
        <v>7</v>
      </c>
      <c r="F115" s="56">
        <v>0</v>
      </c>
      <c r="G115" s="75">
        <v>3</v>
      </c>
      <c r="H115" s="75">
        <v>1</v>
      </c>
      <c r="I115" s="75">
        <v>2</v>
      </c>
      <c r="J115" s="75">
        <v>3</v>
      </c>
      <c r="K115" s="75">
        <v>0</v>
      </c>
      <c r="L115" s="75">
        <v>1</v>
      </c>
      <c r="M115" s="75">
        <v>2</v>
      </c>
      <c r="N115" s="75">
        <v>0</v>
      </c>
      <c r="O115" s="75">
        <v>0</v>
      </c>
      <c r="P115" s="75">
        <v>1</v>
      </c>
      <c r="Q115" s="75">
        <v>0</v>
      </c>
      <c r="R115" s="75">
        <v>1</v>
      </c>
      <c r="S115" s="76"/>
      <c r="T115" s="150"/>
      <c r="U115" s="150"/>
      <c r="V115" s="150"/>
      <c r="W115" s="150"/>
      <c r="X115" s="150"/>
      <c r="Y115" s="150"/>
      <c r="Z115" s="150"/>
      <c r="AA115" s="177"/>
      <c r="AB115" s="158" t="s">
        <v>216</v>
      </c>
      <c r="AC115" s="148" t="s">
        <v>3</v>
      </c>
      <c r="AD115" s="67">
        <v>1400.32</v>
      </c>
      <c r="AE115" s="164">
        <v>1261.4</v>
      </c>
      <c r="AF115" s="67">
        <v>0</v>
      </c>
      <c r="AG115" s="67">
        <v>0</v>
      </c>
      <c r="AH115" s="67">
        <v>0</v>
      </c>
      <c r="AI115" s="67">
        <v>0</v>
      </c>
      <c r="AJ115" s="62">
        <f>AD115+AE115+AF115+AG115+AH115+AI115</f>
        <v>2661.7200000000003</v>
      </c>
      <c r="AK115" s="62">
        <v>2028</v>
      </c>
      <c r="AL115" s="10"/>
      <c r="AM115" s="8" t="s">
        <v>163</v>
      </c>
    </row>
    <row r="116" spans="1:38" s="8" customFormat="1" ht="37.5" customHeight="1">
      <c r="A116" s="56">
        <v>5</v>
      </c>
      <c r="B116" s="56">
        <v>7</v>
      </c>
      <c r="C116" s="56">
        <v>5</v>
      </c>
      <c r="D116" s="56">
        <v>0</v>
      </c>
      <c r="E116" s="56">
        <v>7</v>
      </c>
      <c r="F116" s="56">
        <v>0</v>
      </c>
      <c r="G116" s="75">
        <v>3</v>
      </c>
      <c r="H116" s="156">
        <v>1</v>
      </c>
      <c r="I116" s="156">
        <v>2</v>
      </c>
      <c r="J116" s="156">
        <v>3</v>
      </c>
      <c r="K116" s="156">
        <v>0</v>
      </c>
      <c r="L116" s="156">
        <v>1</v>
      </c>
      <c r="M116" s="156">
        <v>2</v>
      </c>
      <c r="N116" s="156">
        <v>0</v>
      </c>
      <c r="O116" s="156">
        <v>0</v>
      </c>
      <c r="P116" s="156">
        <v>3</v>
      </c>
      <c r="Q116" s="156">
        <v>0</v>
      </c>
      <c r="R116" s="156">
        <v>1</v>
      </c>
      <c r="S116" s="76"/>
      <c r="T116" s="150"/>
      <c r="U116" s="150"/>
      <c r="V116" s="150"/>
      <c r="W116" s="150"/>
      <c r="X116" s="150"/>
      <c r="Y116" s="150"/>
      <c r="Z116" s="150"/>
      <c r="AA116" s="150"/>
      <c r="AB116" s="158" t="s">
        <v>206</v>
      </c>
      <c r="AC116" s="148" t="s">
        <v>102</v>
      </c>
      <c r="AD116" s="67">
        <v>328.25</v>
      </c>
      <c r="AE116" s="67">
        <v>120.2</v>
      </c>
      <c r="AF116" s="67">
        <v>0</v>
      </c>
      <c r="AG116" s="67">
        <v>0</v>
      </c>
      <c r="AH116" s="67">
        <v>0</v>
      </c>
      <c r="AI116" s="67">
        <v>0</v>
      </c>
      <c r="AJ116" s="62">
        <f>AD116+AE116+AF116+AG116+AH116</f>
        <v>448.45</v>
      </c>
      <c r="AK116" s="62">
        <v>2028</v>
      </c>
      <c r="AL116" s="10"/>
    </row>
    <row r="117" spans="1:39" s="8" customFormat="1" ht="53.25" customHeight="1">
      <c r="A117" s="33"/>
      <c r="B117" s="33"/>
      <c r="C117" s="33"/>
      <c r="D117" s="42"/>
      <c r="E117" s="42"/>
      <c r="F117" s="42"/>
      <c r="G117" s="54"/>
      <c r="H117" s="54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150"/>
      <c r="U117" s="150"/>
      <c r="V117" s="150"/>
      <c r="W117" s="150"/>
      <c r="X117" s="150"/>
      <c r="Y117" s="150"/>
      <c r="Z117" s="150"/>
      <c r="AA117" s="177"/>
      <c r="AB117" s="72" t="s">
        <v>128</v>
      </c>
      <c r="AC117" s="148" t="s">
        <v>89</v>
      </c>
      <c r="AD117" s="67">
        <v>100</v>
      </c>
      <c r="AE117" s="67">
        <v>100</v>
      </c>
      <c r="AF117" s="67">
        <v>100</v>
      </c>
      <c r="AG117" s="67">
        <v>100</v>
      </c>
      <c r="AH117" s="67">
        <v>100</v>
      </c>
      <c r="AI117" s="67">
        <v>100</v>
      </c>
      <c r="AJ117" s="62">
        <v>100</v>
      </c>
      <c r="AK117" s="62">
        <v>2028</v>
      </c>
      <c r="AL117" s="10"/>
      <c r="AM117" s="57"/>
    </row>
    <row r="118" spans="1:39" s="8" customFormat="1" ht="52.5" customHeight="1">
      <c r="A118" s="53"/>
      <c r="B118" s="53"/>
      <c r="C118" s="53"/>
      <c r="D118" s="42"/>
      <c r="E118" s="42"/>
      <c r="F118" s="42"/>
      <c r="G118" s="54"/>
      <c r="H118" s="54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150"/>
      <c r="U118" s="150"/>
      <c r="V118" s="150"/>
      <c r="W118" s="150"/>
      <c r="X118" s="150"/>
      <c r="Y118" s="150"/>
      <c r="Z118" s="150"/>
      <c r="AA118" s="177"/>
      <c r="AB118" s="72" t="s">
        <v>129</v>
      </c>
      <c r="AC118" s="148" t="s">
        <v>89</v>
      </c>
      <c r="AD118" s="67">
        <v>0</v>
      </c>
      <c r="AE118" s="67">
        <v>0</v>
      </c>
      <c r="AF118" s="67">
        <v>0</v>
      </c>
      <c r="AG118" s="67">
        <v>0</v>
      </c>
      <c r="AH118" s="67">
        <v>50</v>
      </c>
      <c r="AI118" s="67">
        <v>0</v>
      </c>
      <c r="AJ118" s="62">
        <f>AD118+AE118+AF118+AG118+AH118</f>
        <v>50</v>
      </c>
      <c r="AK118" s="62">
        <v>2028</v>
      </c>
      <c r="AL118" s="10"/>
      <c r="AM118" s="57"/>
    </row>
    <row r="119" spans="1:39" s="8" customFormat="1" ht="58.5" customHeight="1">
      <c r="A119" s="56">
        <v>5</v>
      </c>
      <c r="B119" s="56">
        <v>7</v>
      </c>
      <c r="C119" s="56">
        <v>5</v>
      </c>
      <c r="D119" s="56">
        <v>0</v>
      </c>
      <c r="E119" s="56">
        <v>7</v>
      </c>
      <c r="F119" s="56">
        <v>0</v>
      </c>
      <c r="G119" s="75">
        <v>1</v>
      </c>
      <c r="H119" s="75">
        <v>1</v>
      </c>
      <c r="I119" s="75">
        <v>2</v>
      </c>
      <c r="J119" s="75">
        <v>1</v>
      </c>
      <c r="K119" s="75">
        <v>0</v>
      </c>
      <c r="L119" s="75">
        <v>1</v>
      </c>
      <c r="M119" s="75">
        <v>1</v>
      </c>
      <c r="N119" s="75">
        <v>1</v>
      </c>
      <c r="O119" s="75">
        <v>3</v>
      </c>
      <c r="P119" s="75">
        <v>9</v>
      </c>
      <c r="Q119" s="75">
        <v>0</v>
      </c>
      <c r="R119" s="75">
        <v>1</v>
      </c>
      <c r="S119" s="76"/>
      <c r="T119" s="150"/>
      <c r="U119" s="150"/>
      <c r="V119" s="150"/>
      <c r="W119" s="150"/>
      <c r="X119" s="150"/>
      <c r="Y119" s="150"/>
      <c r="Z119" s="150"/>
      <c r="AA119" s="150"/>
      <c r="AB119" s="72" t="s">
        <v>246</v>
      </c>
      <c r="AC119" s="148" t="s">
        <v>3</v>
      </c>
      <c r="AD119" s="67">
        <v>74.3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2">
        <v>74.3</v>
      </c>
      <c r="AK119" s="62">
        <v>2023</v>
      </c>
      <c r="AL119" s="10"/>
      <c r="AM119" s="57"/>
    </row>
    <row r="120" spans="1:39" s="8" customFormat="1" ht="57.75" customHeight="1">
      <c r="A120" s="56">
        <v>5</v>
      </c>
      <c r="B120" s="56">
        <v>7</v>
      </c>
      <c r="C120" s="56">
        <v>5</v>
      </c>
      <c r="D120" s="56">
        <v>0</v>
      </c>
      <c r="E120" s="56">
        <v>7</v>
      </c>
      <c r="F120" s="56">
        <v>0</v>
      </c>
      <c r="G120" s="75">
        <v>1</v>
      </c>
      <c r="H120" s="75">
        <v>1</v>
      </c>
      <c r="I120" s="75">
        <v>2</v>
      </c>
      <c r="J120" s="75">
        <v>1</v>
      </c>
      <c r="K120" s="75">
        <v>0</v>
      </c>
      <c r="L120" s="75">
        <v>1</v>
      </c>
      <c r="M120" s="75" t="s">
        <v>165</v>
      </c>
      <c r="N120" s="75">
        <v>1</v>
      </c>
      <c r="O120" s="75">
        <v>3</v>
      </c>
      <c r="P120" s="75">
        <v>9</v>
      </c>
      <c r="Q120" s="75">
        <v>0</v>
      </c>
      <c r="R120" s="75">
        <v>1</v>
      </c>
      <c r="S120" s="76"/>
      <c r="T120" s="150"/>
      <c r="U120" s="150"/>
      <c r="V120" s="150"/>
      <c r="W120" s="150"/>
      <c r="X120" s="150"/>
      <c r="Y120" s="150"/>
      <c r="Z120" s="150"/>
      <c r="AA120" s="150"/>
      <c r="AB120" s="72" t="s">
        <v>247</v>
      </c>
      <c r="AC120" s="148" t="s">
        <v>3</v>
      </c>
      <c r="AD120" s="67">
        <v>0.7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2">
        <v>0.7</v>
      </c>
      <c r="AK120" s="62">
        <v>2023</v>
      </c>
      <c r="AL120" s="10"/>
      <c r="AM120" s="57"/>
    </row>
    <row r="121" spans="1:39" s="8" customFormat="1" ht="44.25" customHeight="1">
      <c r="A121" s="53"/>
      <c r="B121" s="53"/>
      <c r="C121" s="53"/>
      <c r="D121" s="42"/>
      <c r="E121" s="42"/>
      <c r="F121" s="42"/>
      <c r="G121" s="54"/>
      <c r="H121" s="54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150"/>
      <c r="U121" s="150"/>
      <c r="V121" s="150"/>
      <c r="W121" s="150"/>
      <c r="X121" s="150"/>
      <c r="Y121" s="150"/>
      <c r="Z121" s="150"/>
      <c r="AA121" s="177"/>
      <c r="AB121" s="72" t="s">
        <v>130</v>
      </c>
      <c r="AC121" s="148" t="s">
        <v>121</v>
      </c>
      <c r="AD121" s="165">
        <f aca="true" t="shared" si="6" ref="AD121:AJ121">(AD108/AD20)*100</f>
        <v>3.21451482783306</v>
      </c>
      <c r="AE121" s="165">
        <f t="shared" si="6"/>
        <v>3.431163251699577</v>
      </c>
      <c r="AF121" s="165">
        <f t="shared" si="6"/>
        <v>3.0143753250731873</v>
      </c>
      <c r="AG121" s="165">
        <f t="shared" si="6"/>
        <v>3.3625998761845985</v>
      </c>
      <c r="AH121" s="165">
        <f t="shared" si="6"/>
        <v>3.4175036924223674</v>
      </c>
      <c r="AI121" s="165">
        <f t="shared" si="6"/>
        <v>3.4175036924223674</v>
      </c>
      <c r="AJ121" s="165">
        <f t="shared" si="6"/>
        <v>3.3340188656056933</v>
      </c>
      <c r="AK121" s="62">
        <v>2028</v>
      </c>
      <c r="AL121" s="10"/>
      <c r="AM121" s="57"/>
    </row>
    <row r="122" spans="1:38" s="49" customFormat="1" ht="51" customHeight="1">
      <c r="A122" s="56">
        <v>5</v>
      </c>
      <c r="B122" s="56">
        <v>7</v>
      </c>
      <c r="C122" s="56">
        <v>5</v>
      </c>
      <c r="D122" s="71">
        <v>0</v>
      </c>
      <c r="E122" s="71">
        <v>7</v>
      </c>
      <c r="F122" s="71">
        <v>0</v>
      </c>
      <c r="G122" s="54">
        <v>3</v>
      </c>
      <c r="H122" s="54">
        <v>1</v>
      </c>
      <c r="I122" s="53">
        <v>2</v>
      </c>
      <c r="J122" s="53">
        <v>3</v>
      </c>
      <c r="K122" s="53">
        <v>0</v>
      </c>
      <c r="L122" s="53">
        <v>1</v>
      </c>
      <c r="M122" s="53">
        <v>1</v>
      </c>
      <c r="N122" s="53">
        <v>0</v>
      </c>
      <c r="O122" s="53">
        <v>6</v>
      </c>
      <c r="P122" s="53">
        <v>9</v>
      </c>
      <c r="Q122" s="53">
        <v>0</v>
      </c>
      <c r="R122" s="76"/>
      <c r="S122" s="76"/>
      <c r="T122" s="150"/>
      <c r="U122" s="150"/>
      <c r="V122" s="150"/>
      <c r="W122" s="150"/>
      <c r="X122" s="150"/>
      <c r="Y122" s="150"/>
      <c r="Z122" s="150"/>
      <c r="AA122" s="177"/>
      <c r="AB122" s="158" t="s">
        <v>207</v>
      </c>
      <c r="AC122" s="148" t="s">
        <v>3</v>
      </c>
      <c r="AD122" s="67">
        <v>3277.7</v>
      </c>
      <c r="AE122" s="67">
        <v>3199.4</v>
      </c>
      <c r="AF122" s="67">
        <v>3199.4</v>
      </c>
      <c r="AG122" s="67">
        <v>3199.4</v>
      </c>
      <c r="AH122" s="67">
        <v>2459.2</v>
      </c>
      <c r="AI122" s="67">
        <v>2459.2</v>
      </c>
      <c r="AJ122" s="62">
        <f>SUM(AD122:AI122)</f>
        <v>17794.3</v>
      </c>
      <c r="AK122" s="62">
        <v>2028</v>
      </c>
      <c r="AL122" s="46"/>
    </row>
    <row r="123" spans="1:38" s="8" customFormat="1" ht="48" customHeight="1">
      <c r="A123" s="47">
        <v>5</v>
      </c>
      <c r="B123" s="47">
        <v>7</v>
      </c>
      <c r="C123" s="47">
        <v>5</v>
      </c>
      <c r="D123" s="71">
        <v>0</v>
      </c>
      <c r="E123" s="71">
        <v>7</v>
      </c>
      <c r="F123" s="71">
        <v>0</v>
      </c>
      <c r="G123" s="54">
        <v>3</v>
      </c>
      <c r="H123" s="54">
        <v>1</v>
      </c>
      <c r="I123" s="53">
        <v>2</v>
      </c>
      <c r="J123" s="53">
        <v>3</v>
      </c>
      <c r="K123" s="53">
        <v>0</v>
      </c>
      <c r="L123" s="53">
        <v>1</v>
      </c>
      <c r="M123" s="53" t="s">
        <v>165</v>
      </c>
      <c r="N123" s="53">
        <v>0</v>
      </c>
      <c r="O123" s="53">
        <v>6</v>
      </c>
      <c r="P123" s="53">
        <v>9</v>
      </c>
      <c r="Q123" s="53">
        <v>0</v>
      </c>
      <c r="R123" s="76"/>
      <c r="S123" s="76"/>
      <c r="T123" s="150"/>
      <c r="U123" s="150"/>
      <c r="V123" s="150"/>
      <c r="W123" s="150"/>
      <c r="X123" s="150"/>
      <c r="Y123" s="150"/>
      <c r="Z123" s="150"/>
      <c r="AA123" s="177"/>
      <c r="AB123" s="158" t="s">
        <v>208</v>
      </c>
      <c r="AC123" s="148" t="s">
        <v>191</v>
      </c>
      <c r="AD123" s="67">
        <v>34</v>
      </c>
      <c r="AE123" s="67">
        <v>32.3</v>
      </c>
      <c r="AF123" s="67">
        <v>32.3</v>
      </c>
      <c r="AG123" s="67">
        <v>32.3</v>
      </c>
      <c r="AH123" s="67">
        <v>25</v>
      </c>
      <c r="AI123" s="67">
        <v>25</v>
      </c>
      <c r="AJ123" s="62">
        <f>SUM(AD123:AI123)</f>
        <v>180.89999999999998</v>
      </c>
      <c r="AK123" s="62">
        <v>2028</v>
      </c>
      <c r="AL123" s="10"/>
    </row>
    <row r="124" spans="1:38" s="8" customFormat="1" ht="54.75" customHeight="1">
      <c r="A124" s="47">
        <v>5</v>
      </c>
      <c r="B124" s="47">
        <v>7</v>
      </c>
      <c r="C124" s="47">
        <v>5</v>
      </c>
      <c r="D124" s="56">
        <v>0</v>
      </c>
      <c r="E124" s="56">
        <v>7</v>
      </c>
      <c r="F124" s="56">
        <v>0</v>
      </c>
      <c r="G124" s="75">
        <v>3</v>
      </c>
      <c r="H124" s="75">
        <v>1</v>
      </c>
      <c r="I124" s="75">
        <v>2</v>
      </c>
      <c r="J124" s="75">
        <v>3</v>
      </c>
      <c r="K124" s="75">
        <v>0</v>
      </c>
      <c r="L124" s="75">
        <v>1</v>
      </c>
      <c r="M124" s="75">
        <v>1</v>
      </c>
      <c r="N124" s="75">
        <v>0</v>
      </c>
      <c r="O124" s="75">
        <v>9</v>
      </c>
      <c r="P124" s="75">
        <v>2</v>
      </c>
      <c r="Q124" s="75">
        <v>0</v>
      </c>
      <c r="R124" s="75"/>
      <c r="S124" s="76"/>
      <c r="T124" s="150"/>
      <c r="U124" s="150"/>
      <c r="V124" s="150"/>
      <c r="W124" s="150"/>
      <c r="X124" s="150"/>
      <c r="Y124" s="150"/>
      <c r="Z124" s="150"/>
      <c r="AA124" s="150"/>
      <c r="AB124" s="158" t="s">
        <v>214</v>
      </c>
      <c r="AC124" s="148" t="s">
        <v>3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f>AD124+AE124+AF124+AG124+AH124</f>
        <v>0</v>
      </c>
      <c r="AK124" s="62">
        <v>2028</v>
      </c>
      <c r="AL124" s="10"/>
    </row>
    <row r="125" spans="1:38" s="8" customFormat="1" ht="57.75" customHeight="1">
      <c r="A125" s="47">
        <v>5</v>
      </c>
      <c r="B125" s="47">
        <v>7</v>
      </c>
      <c r="C125" s="47">
        <v>5</v>
      </c>
      <c r="D125" s="48">
        <v>0</v>
      </c>
      <c r="E125" s="48">
        <v>7</v>
      </c>
      <c r="F125" s="48">
        <v>0</v>
      </c>
      <c r="G125" s="54">
        <v>9</v>
      </c>
      <c r="H125" s="54">
        <v>1</v>
      </c>
      <c r="I125" s="53">
        <v>2</v>
      </c>
      <c r="J125" s="53">
        <v>3</v>
      </c>
      <c r="K125" s="53">
        <v>0</v>
      </c>
      <c r="L125" s="53">
        <v>2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76"/>
      <c r="S125" s="76"/>
      <c r="T125" s="150"/>
      <c r="U125" s="150"/>
      <c r="V125" s="150"/>
      <c r="W125" s="150"/>
      <c r="X125" s="150"/>
      <c r="Y125" s="150"/>
      <c r="Z125" s="150"/>
      <c r="AA125" s="177"/>
      <c r="AB125" s="158" t="s">
        <v>141</v>
      </c>
      <c r="AC125" s="148" t="s">
        <v>3</v>
      </c>
      <c r="AD125" s="67">
        <v>184</v>
      </c>
      <c r="AE125" s="67">
        <v>336.94</v>
      </c>
      <c r="AF125" s="67">
        <v>336.94</v>
      </c>
      <c r="AG125" s="67">
        <v>336.94</v>
      </c>
      <c r="AH125" s="67">
        <f>AH129+AH130+AH131</f>
        <v>222.2</v>
      </c>
      <c r="AI125" s="67">
        <f>AI129+AI130+AI131</f>
        <v>222.2</v>
      </c>
      <c r="AJ125" s="62">
        <f>SUM(AD125:AI125)</f>
        <v>1639.2200000000003</v>
      </c>
      <c r="AK125" s="62">
        <v>2028</v>
      </c>
      <c r="AL125" s="10"/>
    </row>
    <row r="126" spans="1:38" s="8" customFormat="1" ht="48" customHeight="1">
      <c r="A126" s="33"/>
      <c r="B126" s="33"/>
      <c r="C126" s="33"/>
      <c r="D126" s="42"/>
      <c r="E126" s="42"/>
      <c r="F126" s="42"/>
      <c r="G126" s="54"/>
      <c r="H126" s="54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150"/>
      <c r="U126" s="150"/>
      <c r="V126" s="150"/>
      <c r="W126" s="150"/>
      <c r="X126" s="150"/>
      <c r="Y126" s="150"/>
      <c r="Z126" s="150"/>
      <c r="AA126" s="177"/>
      <c r="AB126" s="72" t="s">
        <v>116</v>
      </c>
      <c r="AC126" s="148" t="s">
        <v>111</v>
      </c>
      <c r="AD126" s="67">
        <v>654</v>
      </c>
      <c r="AE126" s="67">
        <v>654</v>
      </c>
      <c r="AF126" s="67">
        <v>654</v>
      </c>
      <c r="AG126" s="67">
        <v>654</v>
      </c>
      <c r="AH126" s="67">
        <v>654</v>
      </c>
      <c r="AI126" s="67">
        <v>654</v>
      </c>
      <c r="AJ126" s="62">
        <f>AD126+AE126+AF126+AG126+AH126</f>
        <v>3270</v>
      </c>
      <c r="AK126" s="62">
        <v>2028</v>
      </c>
      <c r="AL126" s="10"/>
    </row>
    <row r="127" spans="1:38" s="8" customFormat="1" ht="53.25" customHeight="1">
      <c r="A127" s="53"/>
      <c r="B127" s="53"/>
      <c r="C127" s="53"/>
      <c r="D127" s="42"/>
      <c r="E127" s="42"/>
      <c r="F127" s="42"/>
      <c r="G127" s="54"/>
      <c r="H127" s="54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150"/>
      <c r="U127" s="150"/>
      <c r="V127" s="150"/>
      <c r="W127" s="150"/>
      <c r="X127" s="150"/>
      <c r="Y127" s="150"/>
      <c r="Z127" s="150"/>
      <c r="AA127" s="177"/>
      <c r="AB127" s="72" t="s">
        <v>112</v>
      </c>
      <c r="AC127" s="148" t="s">
        <v>89</v>
      </c>
      <c r="AD127" s="67">
        <v>25</v>
      </c>
      <c r="AE127" s="67">
        <v>25</v>
      </c>
      <c r="AF127" s="67">
        <v>25</v>
      </c>
      <c r="AG127" s="67">
        <v>25</v>
      </c>
      <c r="AH127" s="67">
        <v>25</v>
      </c>
      <c r="AI127" s="67">
        <v>25</v>
      </c>
      <c r="AJ127" s="62">
        <f>AD127+AE127+AF127+AG127+AH127</f>
        <v>125</v>
      </c>
      <c r="AK127" s="62">
        <v>2028</v>
      </c>
      <c r="AL127" s="10"/>
    </row>
    <row r="128" spans="1:38" s="8" customFormat="1" ht="37.5" customHeight="1">
      <c r="A128" s="53"/>
      <c r="B128" s="53"/>
      <c r="C128" s="53"/>
      <c r="D128" s="42"/>
      <c r="E128" s="42"/>
      <c r="F128" s="42"/>
      <c r="G128" s="54"/>
      <c r="H128" s="54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150"/>
      <c r="U128" s="150"/>
      <c r="V128" s="150"/>
      <c r="W128" s="150"/>
      <c r="X128" s="150"/>
      <c r="Y128" s="150"/>
      <c r="Z128" s="150"/>
      <c r="AA128" s="177"/>
      <c r="AB128" s="72" t="s">
        <v>115</v>
      </c>
      <c r="AC128" s="148" t="s">
        <v>89</v>
      </c>
      <c r="AD128" s="67">
        <v>60</v>
      </c>
      <c r="AE128" s="67">
        <v>60</v>
      </c>
      <c r="AF128" s="67">
        <v>60</v>
      </c>
      <c r="AG128" s="67">
        <v>60</v>
      </c>
      <c r="AH128" s="67">
        <v>60</v>
      </c>
      <c r="AI128" s="67">
        <v>60</v>
      </c>
      <c r="AJ128" s="62">
        <f>AD128+AE128+AF128+AG128+AH128</f>
        <v>300</v>
      </c>
      <c r="AK128" s="62">
        <v>2028</v>
      </c>
      <c r="AL128" s="10"/>
    </row>
    <row r="129" spans="1:40" s="8" customFormat="1" ht="39.75" customHeight="1">
      <c r="A129" s="47">
        <v>5</v>
      </c>
      <c r="B129" s="47">
        <v>7</v>
      </c>
      <c r="C129" s="47">
        <v>5</v>
      </c>
      <c r="D129" s="48">
        <v>0</v>
      </c>
      <c r="E129" s="48">
        <v>7</v>
      </c>
      <c r="F129" s="48">
        <v>0</v>
      </c>
      <c r="G129" s="54">
        <v>9</v>
      </c>
      <c r="H129" s="54">
        <v>1</v>
      </c>
      <c r="I129" s="53">
        <v>2</v>
      </c>
      <c r="J129" s="53">
        <v>3</v>
      </c>
      <c r="K129" s="53">
        <v>0</v>
      </c>
      <c r="L129" s="53">
        <v>2</v>
      </c>
      <c r="M129" s="53">
        <v>1</v>
      </c>
      <c r="N129" s="53">
        <v>1</v>
      </c>
      <c r="O129" s="53">
        <v>0</v>
      </c>
      <c r="P129" s="53">
        <v>8</v>
      </c>
      <c r="Q129" s="53">
        <v>0</v>
      </c>
      <c r="R129" s="76"/>
      <c r="S129" s="76"/>
      <c r="T129" s="150"/>
      <c r="U129" s="150"/>
      <c r="V129" s="150"/>
      <c r="W129" s="150"/>
      <c r="X129" s="150"/>
      <c r="Y129" s="150"/>
      <c r="Z129" s="150"/>
      <c r="AA129" s="177"/>
      <c r="AB129" s="158" t="s">
        <v>200</v>
      </c>
      <c r="AC129" s="148" t="s">
        <v>3</v>
      </c>
      <c r="AD129" s="67">
        <v>68.5</v>
      </c>
      <c r="AE129" s="67">
        <v>91.2</v>
      </c>
      <c r="AF129" s="67">
        <v>91.2</v>
      </c>
      <c r="AG129" s="67">
        <v>91.2</v>
      </c>
      <c r="AH129" s="67">
        <v>68.5</v>
      </c>
      <c r="AI129" s="67">
        <v>68.5</v>
      </c>
      <c r="AJ129" s="62">
        <f>SUM(AD129:AI129)</f>
        <v>479.09999999999997</v>
      </c>
      <c r="AK129" s="62">
        <v>2028</v>
      </c>
      <c r="AL129" s="10"/>
      <c r="AN129" s="8" t="s">
        <v>163</v>
      </c>
    </row>
    <row r="130" spans="1:39" s="8" customFormat="1" ht="55.5" customHeight="1">
      <c r="A130" s="47">
        <v>5</v>
      </c>
      <c r="B130" s="47">
        <v>7</v>
      </c>
      <c r="C130" s="47">
        <v>5</v>
      </c>
      <c r="D130" s="48">
        <v>0</v>
      </c>
      <c r="E130" s="48">
        <v>7</v>
      </c>
      <c r="F130" s="48">
        <v>0</v>
      </c>
      <c r="G130" s="54">
        <v>9</v>
      </c>
      <c r="H130" s="54">
        <v>1</v>
      </c>
      <c r="I130" s="53">
        <v>2</v>
      </c>
      <c r="J130" s="53">
        <v>3</v>
      </c>
      <c r="K130" s="53">
        <v>0</v>
      </c>
      <c r="L130" s="53">
        <v>2</v>
      </c>
      <c r="M130" s="53" t="s">
        <v>165</v>
      </c>
      <c r="N130" s="53">
        <v>1</v>
      </c>
      <c r="O130" s="53">
        <v>0</v>
      </c>
      <c r="P130" s="53">
        <v>8</v>
      </c>
      <c r="Q130" s="53">
        <v>0</v>
      </c>
      <c r="R130" s="76"/>
      <c r="S130" s="76"/>
      <c r="T130" s="150"/>
      <c r="U130" s="150"/>
      <c r="V130" s="150"/>
      <c r="W130" s="150"/>
      <c r="X130" s="150"/>
      <c r="Y130" s="150"/>
      <c r="Z130" s="150"/>
      <c r="AA130" s="177"/>
      <c r="AB130" s="158" t="s">
        <v>201</v>
      </c>
      <c r="AC130" s="148" t="s">
        <v>3</v>
      </c>
      <c r="AD130" s="67">
        <v>15.5</v>
      </c>
      <c r="AE130" s="67">
        <v>92.68</v>
      </c>
      <c r="AF130" s="67">
        <v>92.68</v>
      </c>
      <c r="AG130" s="67">
        <v>92.68</v>
      </c>
      <c r="AH130" s="67">
        <v>53.7</v>
      </c>
      <c r="AI130" s="67">
        <v>53.7</v>
      </c>
      <c r="AJ130" s="62">
        <f>SUM(AD130:AI130)</f>
        <v>400.94</v>
      </c>
      <c r="AK130" s="62">
        <v>2028</v>
      </c>
      <c r="AL130" s="10"/>
      <c r="AM130" s="8" t="s">
        <v>163</v>
      </c>
    </row>
    <row r="131" spans="1:38" s="8" customFormat="1" ht="38.25" customHeight="1">
      <c r="A131" s="47">
        <v>5</v>
      </c>
      <c r="B131" s="47">
        <v>7</v>
      </c>
      <c r="C131" s="47">
        <v>5</v>
      </c>
      <c r="D131" s="48">
        <v>0</v>
      </c>
      <c r="E131" s="48">
        <v>7</v>
      </c>
      <c r="F131" s="48">
        <v>0</v>
      </c>
      <c r="G131" s="54">
        <v>9</v>
      </c>
      <c r="H131" s="54">
        <v>1</v>
      </c>
      <c r="I131" s="53">
        <v>2</v>
      </c>
      <c r="J131" s="53">
        <v>3</v>
      </c>
      <c r="K131" s="53">
        <v>0</v>
      </c>
      <c r="L131" s="53">
        <v>2</v>
      </c>
      <c r="M131" s="53">
        <v>2</v>
      </c>
      <c r="N131" s="53">
        <v>0</v>
      </c>
      <c r="O131" s="53">
        <v>0</v>
      </c>
      <c r="P131" s="53">
        <v>1</v>
      </c>
      <c r="Q131" s="53">
        <v>0</v>
      </c>
      <c r="R131" s="76"/>
      <c r="S131" s="76"/>
      <c r="T131" s="150"/>
      <c r="U131" s="150"/>
      <c r="V131" s="150"/>
      <c r="W131" s="150"/>
      <c r="X131" s="150"/>
      <c r="Y131" s="150"/>
      <c r="Z131" s="150"/>
      <c r="AA131" s="177"/>
      <c r="AB131" s="158" t="s">
        <v>202</v>
      </c>
      <c r="AC131" s="148" t="s">
        <v>3</v>
      </c>
      <c r="AD131" s="67">
        <v>100</v>
      </c>
      <c r="AE131" s="67">
        <v>153.06</v>
      </c>
      <c r="AF131" s="67">
        <v>153.06</v>
      </c>
      <c r="AG131" s="67">
        <v>153.06</v>
      </c>
      <c r="AH131" s="67">
        <v>100</v>
      </c>
      <c r="AI131" s="67">
        <v>100</v>
      </c>
      <c r="AJ131" s="62">
        <f>AD131+AE131+AF131+AG131+AH131+AI131</f>
        <v>759.1800000000001</v>
      </c>
      <c r="AK131" s="62">
        <v>2028</v>
      </c>
      <c r="AL131" s="10"/>
    </row>
    <row r="132" spans="1:38" s="8" customFormat="1" ht="52.5" customHeight="1">
      <c r="A132" s="33"/>
      <c r="B132" s="33"/>
      <c r="C132" s="33"/>
      <c r="D132" s="42"/>
      <c r="E132" s="42"/>
      <c r="F132" s="42"/>
      <c r="G132" s="54"/>
      <c r="H132" s="54"/>
      <c r="I132" s="76"/>
      <c r="J132" s="76"/>
      <c r="K132" s="76"/>
      <c r="L132" s="76"/>
      <c r="M132" s="76" t="s">
        <v>163</v>
      </c>
      <c r="N132" s="76"/>
      <c r="O132" s="76"/>
      <c r="P132" s="76"/>
      <c r="Q132" s="76"/>
      <c r="R132" s="76"/>
      <c r="S132" s="76"/>
      <c r="T132" s="150"/>
      <c r="U132" s="150"/>
      <c r="V132" s="150"/>
      <c r="W132" s="150"/>
      <c r="X132" s="150"/>
      <c r="Y132" s="150"/>
      <c r="Z132" s="150"/>
      <c r="AA132" s="177"/>
      <c r="AB132" s="72" t="s">
        <v>142</v>
      </c>
      <c r="AC132" s="148" t="s">
        <v>89</v>
      </c>
      <c r="AD132" s="67">
        <v>48</v>
      </c>
      <c r="AE132" s="67">
        <v>48</v>
      </c>
      <c r="AF132" s="67">
        <v>48</v>
      </c>
      <c r="AG132" s="67">
        <v>48</v>
      </c>
      <c r="AH132" s="67">
        <v>48</v>
      </c>
      <c r="AI132" s="67">
        <v>48</v>
      </c>
      <c r="AJ132" s="62">
        <f>AD132+AE132+AF132+AG132+AH132</f>
        <v>240</v>
      </c>
      <c r="AK132" s="62">
        <v>2028</v>
      </c>
      <c r="AL132" s="10"/>
    </row>
    <row r="133" spans="1:38" s="50" customFormat="1" ht="37.5" customHeight="1">
      <c r="A133" s="53"/>
      <c r="B133" s="53"/>
      <c r="C133" s="53"/>
      <c r="D133" s="42"/>
      <c r="E133" s="42"/>
      <c r="F133" s="42"/>
      <c r="G133" s="54"/>
      <c r="H133" s="54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150"/>
      <c r="U133" s="150"/>
      <c r="V133" s="150"/>
      <c r="W133" s="150"/>
      <c r="X133" s="150"/>
      <c r="Y133" s="150"/>
      <c r="Z133" s="150"/>
      <c r="AA133" s="177"/>
      <c r="AB133" s="72" t="s">
        <v>143</v>
      </c>
      <c r="AC133" s="148" t="s">
        <v>89</v>
      </c>
      <c r="AD133" s="67">
        <v>25</v>
      </c>
      <c r="AE133" s="67">
        <v>25</v>
      </c>
      <c r="AF133" s="67">
        <v>25</v>
      </c>
      <c r="AG133" s="67">
        <v>25</v>
      </c>
      <c r="AH133" s="67">
        <v>25</v>
      </c>
      <c r="AI133" s="67">
        <v>25</v>
      </c>
      <c r="AJ133" s="62">
        <f>AD133+AE133+AF133+AG133+AH133</f>
        <v>125</v>
      </c>
      <c r="AK133" s="62">
        <v>2028</v>
      </c>
      <c r="AL133" s="45"/>
    </row>
    <row r="134" spans="1:39" s="49" customFormat="1" ht="34.5" customHeight="1">
      <c r="A134" s="75"/>
      <c r="B134" s="75"/>
      <c r="C134" s="75"/>
      <c r="D134" s="42"/>
      <c r="E134" s="42"/>
      <c r="F134" s="42"/>
      <c r="G134" s="54"/>
      <c r="H134" s="54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150"/>
      <c r="U134" s="150"/>
      <c r="V134" s="150"/>
      <c r="W134" s="150"/>
      <c r="X134" s="150"/>
      <c r="Y134" s="150"/>
      <c r="Z134" s="150"/>
      <c r="AA134" s="177"/>
      <c r="AB134" s="72" t="s">
        <v>144</v>
      </c>
      <c r="AC134" s="148" t="s">
        <v>89</v>
      </c>
      <c r="AD134" s="67">
        <v>60</v>
      </c>
      <c r="AE134" s="67">
        <v>60</v>
      </c>
      <c r="AF134" s="67">
        <v>60</v>
      </c>
      <c r="AG134" s="67">
        <v>60</v>
      </c>
      <c r="AH134" s="67">
        <v>60</v>
      </c>
      <c r="AI134" s="67">
        <v>60</v>
      </c>
      <c r="AJ134" s="62">
        <f>AD134+AE134+AF134+AG134+AH134</f>
        <v>300</v>
      </c>
      <c r="AK134" s="62">
        <v>2028</v>
      </c>
      <c r="AL134" s="46" t="s">
        <v>163</v>
      </c>
      <c r="AM134" s="49" t="s">
        <v>163</v>
      </c>
    </row>
    <row r="135" spans="1:39" s="8" customFormat="1" ht="41.25" customHeight="1">
      <c r="A135" s="53"/>
      <c r="B135" s="53"/>
      <c r="C135" s="53"/>
      <c r="D135" s="54"/>
      <c r="E135" s="54"/>
      <c r="F135" s="54"/>
      <c r="G135" s="54"/>
      <c r="H135" s="54"/>
      <c r="I135" s="53"/>
      <c r="J135" s="53"/>
      <c r="K135" s="53"/>
      <c r="L135" s="53"/>
      <c r="M135" s="53"/>
      <c r="N135" s="53"/>
      <c r="O135" s="53"/>
      <c r="P135" s="53"/>
      <c r="Q135" s="53"/>
      <c r="R135" s="76"/>
      <c r="S135" s="76"/>
      <c r="T135" s="150"/>
      <c r="U135" s="150"/>
      <c r="V135" s="150"/>
      <c r="W135" s="150"/>
      <c r="X135" s="150"/>
      <c r="Y135" s="150"/>
      <c r="Z135" s="150"/>
      <c r="AA135" s="177"/>
      <c r="AB135" s="158" t="s">
        <v>159</v>
      </c>
      <c r="AC135" s="148" t="s">
        <v>160</v>
      </c>
      <c r="AD135" s="67" t="s">
        <v>131</v>
      </c>
      <c r="AE135" s="67" t="s">
        <v>131</v>
      </c>
      <c r="AF135" s="67" t="s">
        <v>131</v>
      </c>
      <c r="AG135" s="67" t="s">
        <v>131</v>
      </c>
      <c r="AH135" s="67" t="s">
        <v>131</v>
      </c>
      <c r="AI135" s="67" t="s">
        <v>131</v>
      </c>
      <c r="AJ135" s="62" t="s">
        <v>131</v>
      </c>
      <c r="AK135" s="62">
        <v>2028</v>
      </c>
      <c r="AL135" s="10"/>
      <c r="AM135" s="8" t="s">
        <v>163</v>
      </c>
    </row>
    <row r="136" spans="1:38" s="8" customFormat="1" ht="54" customHeight="1">
      <c r="A136" s="66">
        <v>5</v>
      </c>
      <c r="B136" s="66">
        <v>7</v>
      </c>
      <c r="C136" s="66">
        <v>5</v>
      </c>
      <c r="D136" s="66">
        <v>0</v>
      </c>
      <c r="E136" s="66">
        <v>0</v>
      </c>
      <c r="F136" s="66">
        <v>0</v>
      </c>
      <c r="G136" s="75">
        <v>0</v>
      </c>
      <c r="H136" s="75">
        <v>1</v>
      </c>
      <c r="I136" s="75">
        <v>2</v>
      </c>
      <c r="J136" s="75">
        <v>4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0</v>
      </c>
      <c r="R136" s="76"/>
      <c r="S136" s="76"/>
      <c r="T136" s="150"/>
      <c r="U136" s="150"/>
      <c r="V136" s="150"/>
      <c r="W136" s="150"/>
      <c r="X136" s="150"/>
      <c r="Y136" s="150"/>
      <c r="Z136" s="150"/>
      <c r="AA136" s="177"/>
      <c r="AB136" s="178" t="s">
        <v>98</v>
      </c>
      <c r="AC136" s="148" t="s">
        <v>3</v>
      </c>
      <c r="AD136" s="67">
        <v>4260.63</v>
      </c>
      <c r="AE136" s="67">
        <v>3322</v>
      </c>
      <c r="AF136" s="67">
        <v>3322</v>
      </c>
      <c r="AG136" s="67">
        <v>3322</v>
      </c>
      <c r="AH136" s="67">
        <f>AH137+AH141</f>
        <v>4239</v>
      </c>
      <c r="AI136" s="67">
        <f>AI137+AI141</f>
        <v>4239</v>
      </c>
      <c r="AJ136" s="62">
        <f>AD136+AE136+AF136+AG136+AH136+AI136</f>
        <v>22704.63</v>
      </c>
      <c r="AK136" s="62">
        <v>2028</v>
      </c>
      <c r="AL136" s="10"/>
    </row>
    <row r="137" spans="1:38" s="8" customFormat="1" ht="62.25" customHeight="1">
      <c r="A137" s="47">
        <v>5</v>
      </c>
      <c r="B137" s="47">
        <v>7</v>
      </c>
      <c r="C137" s="47">
        <v>5</v>
      </c>
      <c r="D137" s="48">
        <v>0</v>
      </c>
      <c r="E137" s="48">
        <v>7</v>
      </c>
      <c r="F137" s="48">
        <v>0</v>
      </c>
      <c r="G137" s="54">
        <v>5</v>
      </c>
      <c r="H137" s="54">
        <v>1</v>
      </c>
      <c r="I137" s="53">
        <v>2</v>
      </c>
      <c r="J137" s="53">
        <v>4</v>
      </c>
      <c r="K137" s="53">
        <v>0</v>
      </c>
      <c r="L137" s="53">
        <v>1</v>
      </c>
      <c r="M137" s="53">
        <v>2</v>
      </c>
      <c r="N137" s="53">
        <v>0</v>
      </c>
      <c r="O137" s="53">
        <v>0</v>
      </c>
      <c r="P137" s="53">
        <v>0</v>
      </c>
      <c r="Q137" s="53">
        <v>0</v>
      </c>
      <c r="R137" s="76"/>
      <c r="S137" s="76"/>
      <c r="T137" s="150"/>
      <c r="U137" s="150"/>
      <c r="V137" s="150"/>
      <c r="W137" s="150"/>
      <c r="X137" s="150"/>
      <c r="Y137" s="150"/>
      <c r="Z137" s="150"/>
      <c r="AA137" s="177"/>
      <c r="AB137" s="158" t="s">
        <v>146</v>
      </c>
      <c r="AC137" s="148" t="s">
        <v>3</v>
      </c>
      <c r="AD137" s="67">
        <v>106.63</v>
      </c>
      <c r="AE137" s="67">
        <v>70</v>
      </c>
      <c r="AF137" s="67">
        <v>70</v>
      </c>
      <c r="AG137" s="67">
        <v>70</v>
      </c>
      <c r="AH137" s="67">
        <v>115</v>
      </c>
      <c r="AI137" s="67">
        <f>AI139</f>
        <v>115</v>
      </c>
      <c r="AJ137" s="62">
        <f>AD137+AE137+AF137+AG137+AH137+AI137</f>
        <v>546.63</v>
      </c>
      <c r="AK137" s="62">
        <v>2028</v>
      </c>
      <c r="AL137" s="10"/>
    </row>
    <row r="138" spans="1:38" s="8" customFormat="1" ht="62.25" customHeight="1">
      <c r="A138" s="33"/>
      <c r="B138" s="33"/>
      <c r="C138" s="33"/>
      <c r="D138" s="42"/>
      <c r="E138" s="42"/>
      <c r="F138" s="42"/>
      <c r="G138" s="54"/>
      <c r="H138" s="54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150"/>
      <c r="U138" s="150"/>
      <c r="V138" s="150"/>
      <c r="W138" s="150"/>
      <c r="X138" s="150"/>
      <c r="Y138" s="150"/>
      <c r="Z138" s="150"/>
      <c r="AA138" s="177"/>
      <c r="AB138" s="72" t="s">
        <v>151</v>
      </c>
      <c r="AC138" s="148" t="s">
        <v>111</v>
      </c>
      <c r="AD138" s="67">
        <v>30</v>
      </c>
      <c r="AE138" s="67">
        <v>30</v>
      </c>
      <c r="AF138" s="67">
        <v>30</v>
      </c>
      <c r="AG138" s="67">
        <v>30</v>
      </c>
      <c r="AH138" s="67">
        <v>30</v>
      </c>
      <c r="AI138" s="67">
        <v>30</v>
      </c>
      <c r="AJ138" s="62">
        <f>AD138+AE138+AF138+AG138+AH138</f>
        <v>150</v>
      </c>
      <c r="AK138" s="62">
        <v>2028</v>
      </c>
      <c r="AL138" s="10"/>
    </row>
    <row r="139" spans="1:39" s="49" customFormat="1" ht="64.5" customHeight="1">
      <c r="A139" s="47">
        <v>5</v>
      </c>
      <c r="B139" s="47">
        <v>7</v>
      </c>
      <c r="C139" s="47">
        <v>5</v>
      </c>
      <c r="D139" s="48">
        <v>0</v>
      </c>
      <c r="E139" s="48">
        <v>7</v>
      </c>
      <c r="F139" s="48">
        <v>0</v>
      </c>
      <c r="G139" s="54">
        <v>5</v>
      </c>
      <c r="H139" s="54">
        <v>1</v>
      </c>
      <c r="I139" s="53">
        <v>2</v>
      </c>
      <c r="J139" s="53">
        <v>4</v>
      </c>
      <c r="K139" s="53">
        <v>0</v>
      </c>
      <c r="L139" s="53">
        <v>1</v>
      </c>
      <c r="M139" s="53">
        <v>2</v>
      </c>
      <c r="N139" s="53">
        <v>0</v>
      </c>
      <c r="O139" s="53">
        <v>0</v>
      </c>
      <c r="P139" s="53">
        <v>1</v>
      </c>
      <c r="Q139" s="53">
        <v>0</v>
      </c>
      <c r="R139" s="76">
        <v>1</v>
      </c>
      <c r="S139" s="76"/>
      <c r="T139" s="150"/>
      <c r="U139" s="150"/>
      <c r="V139" s="150"/>
      <c r="W139" s="150"/>
      <c r="X139" s="150"/>
      <c r="Y139" s="150"/>
      <c r="Z139" s="150"/>
      <c r="AA139" s="177"/>
      <c r="AB139" s="158" t="s">
        <v>99</v>
      </c>
      <c r="AC139" s="148" t="s">
        <v>102</v>
      </c>
      <c r="AD139" s="67">
        <v>106.63</v>
      </c>
      <c r="AE139" s="67">
        <v>70</v>
      </c>
      <c r="AF139" s="67">
        <v>70</v>
      </c>
      <c r="AG139" s="67">
        <v>70</v>
      </c>
      <c r="AH139" s="67">
        <v>115</v>
      </c>
      <c r="AI139" s="67">
        <v>115</v>
      </c>
      <c r="AJ139" s="62">
        <f>AD139+AE139+AF139+AG139+AH139+AI139</f>
        <v>546.63</v>
      </c>
      <c r="AK139" s="62">
        <v>2028</v>
      </c>
      <c r="AL139" s="46"/>
      <c r="AM139" s="49" t="s">
        <v>163</v>
      </c>
    </row>
    <row r="140" spans="1:38" s="8" customFormat="1" ht="49.5" customHeight="1">
      <c r="A140" s="33"/>
      <c r="B140" s="33"/>
      <c r="C140" s="33"/>
      <c r="D140" s="42"/>
      <c r="E140" s="42"/>
      <c r="F140" s="42"/>
      <c r="G140" s="54"/>
      <c r="H140" s="54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150"/>
      <c r="U140" s="150"/>
      <c r="V140" s="150"/>
      <c r="W140" s="150"/>
      <c r="X140" s="150"/>
      <c r="Y140" s="150"/>
      <c r="Z140" s="150"/>
      <c r="AA140" s="177"/>
      <c r="AB140" s="72" t="s">
        <v>122</v>
      </c>
      <c r="AC140" s="148" t="s">
        <v>89</v>
      </c>
      <c r="AD140" s="67">
        <v>18</v>
      </c>
      <c r="AE140" s="67">
        <v>18</v>
      </c>
      <c r="AF140" s="67">
        <v>18</v>
      </c>
      <c r="AG140" s="67">
        <v>18</v>
      </c>
      <c r="AH140" s="67">
        <v>18</v>
      </c>
      <c r="AI140" s="67">
        <v>18</v>
      </c>
      <c r="AJ140" s="62">
        <v>18</v>
      </c>
      <c r="AK140" s="62">
        <v>2028</v>
      </c>
      <c r="AL140" s="10"/>
    </row>
    <row r="141" spans="1:38" s="8" customFormat="1" ht="66" customHeight="1">
      <c r="A141" s="47">
        <v>5</v>
      </c>
      <c r="B141" s="47">
        <v>7</v>
      </c>
      <c r="C141" s="47">
        <v>5</v>
      </c>
      <c r="D141" s="48">
        <v>0</v>
      </c>
      <c r="E141" s="48">
        <v>7</v>
      </c>
      <c r="F141" s="48">
        <v>0</v>
      </c>
      <c r="G141" s="54">
        <v>9</v>
      </c>
      <c r="H141" s="54">
        <v>1</v>
      </c>
      <c r="I141" s="53">
        <v>2</v>
      </c>
      <c r="J141" s="53">
        <v>4</v>
      </c>
      <c r="K141" s="53">
        <v>0</v>
      </c>
      <c r="L141" s="53">
        <v>2</v>
      </c>
      <c r="M141" s="53">
        <v>2</v>
      </c>
      <c r="N141" s="53">
        <v>0</v>
      </c>
      <c r="O141" s="53">
        <v>0</v>
      </c>
      <c r="P141" s="53">
        <v>0</v>
      </c>
      <c r="Q141" s="53">
        <v>0</v>
      </c>
      <c r="R141" s="76"/>
      <c r="S141" s="76"/>
      <c r="T141" s="150"/>
      <c r="U141" s="150"/>
      <c r="V141" s="150"/>
      <c r="W141" s="150"/>
      <c r="X141" s="150"/>
      <c r="Y141" s="150"/>
      <c r="Z141" s="150"/>
      <c r="AA141" s="177"/>
      <c r="AB141" s="179" t="s">
        <v>152</v>
      </c>
      <c r="AC141" s="148" t="s">
        <v>102</v>
      </c>
      <c r="AD141" s="67">
        <v>4154</v>
      </c>
      <c r="AE141" s="67">
        <v>3252</v>
      </c>
      <c r="AF141" s="67">
        <v>3252</v>
      </c>
      <c r="AG141" s="67">
        <v>3252</v>
      </c>
      <c r="AH141" s="67">
        <f>AH143+AH145</f>
        <v>4124</v>
      </c>
      <c r="AI141" s="67">
        <f>AI143+AI145</f>
        <v>4124</v>
      </c>
      <c r="AJ141" s="62">
        <f>SUM(AD141:AI141)</f>
        <v>22158</v>
      </c>
      <c r="AK141" s="62">
        <v>2028</v>
      </c>
      <c r="AL141" s="10"/>
    </row>
    <row r="142" spans="1:38" s="8" customFormat="1" ht="41.25" customHeight="1">
      <c r="A142" s="33"/>
      <c r="B142" s="33"/>
      <c r="C142" s="33"/>
      <c r="D142" s="42"/>
      <c r="E142" s="42"/>
      <c r="F142" s="42"/>
      <c r="G142" s="54"/>
      <c r="H142" s="54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150"/>
      <c r="U142" s="150"/>
      <c r="V142" s="150"/>
      <c r="W142" s="150"/>
      <c r="X142" s="150"/>
      <c r="Y142" s="150"/>
      <c r="Z142" s="150"/>
      <c r="AA142" s="177"/>
      <c r="AB142" s="72" t="s">
        <v>145</v>
      </c>
      <c r="AC142" s="148" t="s">
        <v>111</v>
      </c>
      <c r="AD142" s="67">
        <v>3</v>
      </c>
      <c r="AE142" s="67">
        <v>3</v>
      </c>
      <c r="AF142" s="67">
        <v>3</v>
      </c>
      <c r="AG142" s="67">
        <v>3</v>
      </c>
      <c r="AH142" s="67">
        <v>3</v>
      </c>
      <c r="AI142" s="67">
        <v>3</v>
      </c>
      <c r="AJ142" s="62">
        <v>18</v>
      </c>
      <c r="AK142" s="62">
        <v>2028</v>
      </c>
      <c r="AL142" s="10"/>
    </row>
    <row r="143" spans="1:38" s="8" customFormat="1" ht="67.5" customHeight="1">
      <c r="A143" s="65">
        <v>5</v>
      </c>
      <c r="B143" s="65">
        <v>7</v>
      </c>
      <c r="C143" s="65">
        <v>5</v>
      </c>
      <c r="D143" s="48">
        <v>0</v>
      </c>
      <c r="E143" s="48">
        <v>7</v>
      </c>
      <c r="F143" s="48">
        <v>0</v>
      </c>
      <c r="G143" s="54">
        <v>9</v>
      </c>
      <c r="H143" s="54">
        <v>1</v>
      </c>
      <c r="I143" s="53">
        <v>2</v>
      </c>
      <c r="J143" s="53">
        <v>4</v>
      </c>
      <c r="K143" s="53">
        <v>0</v>
      </c>
      <c r="L143" s="53">
        <v>2</v>
      </c>
      <c r="M143" s="53">
        <v>2</v>
      </c>
      <c r="N143" s="53">
        <v>0</v>
      </c>
      <c r="O143" s="53">
        <v>2</v>
      </c>
      <c r="P143" s="53">
        <v>1</v>
      </c>
      <c r="Q143" s="53">
        <v>0</v>
      </c>
      <c r="R143" s="76"/>
      <c r="S143" s="76"/>
      <c r="T143" s="150"/>
      <c r="U143" s="150"/>
      <c r="V143" s="150"/>
      <c r="W143" s="150"/>
      <c r="X143" s="150"/>
      <c r="Y143" s="150"/>
      <c r="Z143" s="150"/>
      <c r="AA143" s="177"/>
      <c r="AB143" s="158" t="s">
        <v>100</v>
      </c>
      <c r="AC143" s="148" t="s">
        <v>3</v>
      </c>
      <c r="AD143" s="67">
        <v>20</v>
      </c>
      <c r="AE143" s="67">
        <v>30</v>
      </c>
      <c r="AF143" s="67">
        <v>30</v>
      </c>
      <c r="AG143" s="67">
        <v>30</v>
      </c>
      <c r="AH143" s="67">
        <v>20</v>
      </c>
      <c r="AI143" s="67">
        <v>20</v>
      </c>
      <c r="AJ143" s="62">
        <f>AD143+AE143+AF143+AG143+AH143+AI143</f>
        <v>150</v>
      </c>
      <c r="AK143" s="62">
        <v>2028</v>
      </c>
      <c r="AL143" s="10"/>
    </row>
    <row r="144" spans="1:38" s="8" customFormat="1" ht="46.5" customHeight="1">
      <c r="A144" s="75"/>
      <c r="B144" s="75"/>
      <c r="C144" s="75"/>
      <c r="D144" s="42"/>
      <c r="E144" s="42"/>
      <c r="F144" s="42"/>
      <c r="G144" s="54"/>
      <c r="H144" s="54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150"/>
      <c r="U144" s="150"/>
      <c r="V144" s="150"/>
      <c r="W144" s="150"/>
      <c r="X144" s="150"/>
      <c r="Y144" s="150"/>
      <c r="Z144" s="150"/>
      <c r="AA144" s="177"/>
      <c r="AB144" s="72" t="s">
        <v>123</v>
      </c>
      <c r="AC144" s="148" t="s">
        <v>89</v>
      </c>
      <c r="AD144" s="67">
        <v>1</v>
      </c>
      <c r="AE144" s="67">
        <v>1</v>
      </c>
      <c r="AF144" s="67">
        <v>1</v>
      </c>
      <c r="AG144" s="67">
        <v>1</v>
      </c>
      <c r="AH144" s="67">
        <v>1</v>
      </c>
      <c r="AI144" s="67">
        <v>1</v>
      </c>
      <c r="AJ144" s="62">
        <v>1</v>
      </c>
      <c r="AK144" s="62">
        <v>2028</v>
      </c>
      <c r="AL144" s="10"/>
    </row>
    <row r="145" spans="1:38" s="50" customFormat="1" ht="63" customHeight="1">
      <c r="A145" s="66">
        <v>5</v>
      </c>
      <c r="B145" s="66">
        <v>7</v>
      </c>
      <c r="C145" s="66">
        <v>5</v>
      </c>
      <c r="D145" s="42">
        <v>1</v>
      </c>
      <c r="E145" s="42">
        <v>0</v>
      </c>
      <c r="F145" s="42">
        <v>0</v>
      </c>
      <c r="G145" s="54">
        <v>3</v>
      </c>
      <c r="H145" s="54">
        <v>1</v>
      </c>
      <c r="I145" s="53">
        <v>2</v>
      </c>
      <c r="J145" s="53">
        <v>4</v>
      </c>
      <c r="K145" s="53">
        <v>0</v>
      </c>
      <c r="L145" s="53">
        <v>2</v>
      </c>
      <c r="M145" s="53">
        <v>1</v>
      </c>
      <c r="N145" s="53">
        <v>0</v>
      </c>
      <c r="O145" s="53">
        <v>5</v>
      </c>
      <c r="P145" s="53">
        <v>6</v>
      </c>
      <c r="Q145" s="53">
        <v>0</v>
      </c>
      <c r="R145" s="76"/>
      <c r="S145" s="76"/>
      <c r="T145" s="150"/>
      <c r="U145" s="150"/>
      <c r="V145" s="150"/>
      <c r="W145" s="150"/>
      <c r="X145" s="150"/>
      <c r="Y145" s="150"/>
      <c r="Z145" s="150"/>
      <c r="AA145" s="177"/>
      <c r="AB145" s="180" t="s">
        <v>236</v>
      </c>
      <c r="AC145" s="148" t="s">
        <v>3</v>
      </c>
      <c r="AD145" s="67">
        <v>4104</v>
      </c>
      <c r="AE145" s="67">
        <v>3222</v>
      </c>
      <c r="AF145" s="67">
        <v>3222</v>
      </c>
      <c r="AG145" s="67">
        <v>3222</v>
      </c>
      <c r="AH145" s="67">
        <v>4104</v>
      </c>
      <c r="AI145" s="67">
        <v>4104</v>
      </c>
      <c r="AJ145" s="62">
        <f>SUM(AD145:AI145)</f>
        <v>21978</v>
      </c>
      <c r="AK145" s="62">
        <v>2028</v>
      </c>
      <c r="AL145" s="45"/>
    </row>
    <row r="146" spans="1:38" s="49" customFormat="1" ht="63">
      <c r="A146" s="47">
        <v>5</v>
      </c>
      <c r="B146" s="47">
        <v>7</v>
      </c>
      <c r="C146" s="47">
        <v>5</v>
      </c>
      <c r="D146" s="65">
        <v>0</v>
      </c>
      <c r="E146" s="65">
        <v>7</v>
      </c>
      <c r="F146" s="65">
        <v>0</v>
      </c>
      <c r="G146" s="75">
        <v>9</v>
      </c>
      <c r="H146" s="75">
        <v>1</v>
      </c>
      <c r="I146" s="75">
        <v>2</v>
      </c>
      <c r="J146" s="75">
        <v>4</v>
      </c>
      <c r="K146" s="75">
        <v>0</v>
      </c>
      <c r="L146" s="75">
        <v>2</v>
      </c>
      <c r="M146" s="75">
        <v>1</v>
      </c>
      <c r="N146" s="75">
        <v>0</v>
      </c>
      <c r="O146" s="75">
        <v>9</v>
      </c>
      <c r="P146" s="75">
        <v>2</v>
      </c>
      <c r="Q146" s="75">
        <v>0</v>
      </c>
      <c r="R146" s="75"/>
      <c r="S146" s="76"/>
      <c r="T146" s="150"/>
      <c r="U146" s="150"/>
      <c r="V146" s="150"/>
      <c r="W146" s="150"/>
      <c r="X146" s="150"/>
      <c r="Y146" s="150"/>
      <c r="Z146" s="150"/>
      <c r="AA146" s="150"/>
      <c r="AB146" s="181" t="s">
        <v>205</v>
      </c>
      <c r="AC146" s="182" t="s">
        <v>3</v>
      </c>
      <c r="AD146" s="183">
        <v>30</v>
      </c>
      <c r="AE146" s="183">
        <v>0</v>
      </c>
      <c r="AF146" s="183">
        <v>0</v>
      </c>
      <c r="AG146" s="183">
        <v>0</v>
      </c>
      <c r="AH146" s="183">
        <v>0</v>
      </c>
      <c r="AI146" s="183">
        <v>0</v>
      </c>
      <c r="AJ146" s="183">
        <f>AD146+AE146+AF146+AG146+AH146+AI146</f>
        <v>30</v>
      </c>
      <c r="AK146" s="62">
        <v>2028</v>
      </c>
      <c r="AL146" s="46"/>
    </row>
    <row r="147" spans="1:38" s="8" customFormat="1" ht="30.75" customHeight="1">
      <c r="A147" s="33"/>
      <c r="B147" s="33"/>
      <c r="C147" s="33"/>
      <c r="D147" s="66">
        <v>0</v>
      </c>
      <c r="E147" s="66">
        <v>0</v>
      </c>
      <c r="F147" s="66">
        <v>0</v>
      </c>
      <c r="G147" s="75">
        <v>0</v>
      </c>
      <c r="H147" s="75">
        <v>1</v>
      </c>
      <c r="I147" s="75">
        <v>2</v>
      </c>
      <c r="J147" s="75">
        <v>5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53"/>
      <c r="S147" s="76"/>
      <c r="T147" s="150"/>
      <c r="U147" s="150"/>
      <c r="V147" s="150"/>
      <c r="W147" s="150"/>
      <c r="X147" s="150"/>
      <c r="Y147" s="150"/>
      <c r="Z147" s="150"/>
      <c r="AA147" s="177"/>
      <c r="AB147" s="184" t="s">
        <v>101</v>
      </c>
      <c r="AC147" s="148" t="s">
        <v>102</v>
      </c>
      <c r="AD147" s="67">
        <f aca="true" t="shared" si="7" ref="AD147:AI147">AD148+AD157</f>
        <v>1541.3</v>
      </c>
      <c r="AE147" s="67">
        <v>1548.9</v>
      </c>
      <c r="AF147" s="67">
        <v>1548.9</v>
      </c>
      <c r="AG147" s="67">
        <v>1548.9</v>
      </c>
      <c r="AH147" s="67">
        <f t="shared" si="7"/>
        <v>1541.3</v>
      </c>
      <c r="AI147" s="67">
        <f t="shared" si="7"/>
        <v>1541.3</v>
      </c>
      <c r="AJ147" s="62">
        <f>AD147+AE147+AF147+AG147+AH147+AI147</f>
        <v>9270.6</v>
      </c>
      <c r="AK147" s="62">
        <v>2028</v>
      </c>
      <c r="AL147" s="10"/>
    </row>
    <row r="148" spans="1:38" s="8" customFormat="1" ht="52.5" customHeight="1">
      <c r="A148" s="47">
        <v>5</v>
      </c>
      <c r="B148" s="47">
        <v>7</v>
      </c>
      <c r="C148" s="47">
        <v>5</v>
      </c>
      <c r="D148" s="48">
        <v>0</v>
      </c>
      <c r="E148" s="48">
        <v>0</v>
      </c>
      <c r="F148" s="48">
        <v>0</v>
      </c>
      <c r="G148" s="54">
        <v>0</v>
      </c>
      <c r="H148" s="54">
        <v>1</v>
      </c>
      <c r="I148" s="53">
        <v>2</v>
      </c>
      <c r="J148" s="53">
        <v>5</v>
      </c>
      <c r="K148" s="53">
        <v>0</v>
      </c>
      <c r="L148" s="53">
        <v>1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76"/>
      <c r="S148" s="76"/>
      <c r="T148" s="150"/>
      <c r="U148" s="150"/>
      <c r="V148" s="150"/>
      <c r="W148" s="150"/>
      <c r="X148" s="150"/>
      <c r="Y148" s="150"/>
      <c r="Z148" s="150"/>
      <c r="AA148" s="177"/>
      <c r="AB148" s="158" t="s">
        <v>147</v>
      </c>
      <c r="AC148" s="148" t="s">
        <v>3</v>
      </c>
      <c r="AD148" s="67">
        <f aca="true" t="shared" si="8" ref="AD148:AI148">AD151+AD153+AD155+AD154</f>
        <v>1311.3</v>
      </c>
      <c r="AE148" s="67">
        <v>1298.9</v>
      </c>
      <c r="AF148" s="67">
        <v>1298.9</v>
      </c>
      <c r="AG148" s="67">
        <v>1298.9</v>
      </c>
      <c r="AH148" s="67">
        <f t="shared" si="8"/>
        <v>1311.3</v>
      </c>
      <c r="AI148" s="67">
        <f t="shared" si="8"/>
        <v>1311.3</v>
      </c>
      <c r="AJ148" s="62">
        <f>AD148+AE148+AF148+AG148+AH148+AI148</f>
        <v>7830.6</v>
      </c>
      <c r="AK148" s="62">
        <v>2028</v>
      </c>
      <c r="AL148" s="10"/>
    </row>
    <row r="149" spans="1:38" s="8" customFormat="1" ht="47.25" customHeight="1">
      <c r="A149" s="53"/>
      <c r="B149" s="53"/>
      <c r="C149" s="53"/>
      <c r="D149" s="42"/>
      <c r="E149" s="42"/>
      <c r="F149" s="42"/>
      <c r="G149" s="54"/>
      <c r="H149" s="54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150"/>
      <c r="U149" s="150"/>
      <c r="V149" s="150"/>
      <c r="W149" s="150"/>
      <c r="X149" s="150"/>
      <c r="Y149" s="150"/>
      <c r="Z149" s="150"/>
      <c r="AA149" s="177"/>
      <c r="AB149" s="72" t="s">
        <v>124</v>
      </c>
      <c r="AC149" s="148" t="s">
        <v>89</v>
      </c>
      <c r="AD149" s="67">
        <v>100</v>
      </c>
      <c r="AE149" s="67">
        <v>100</v>
      </c>
      <c r="AF149" s="67">
        <v>100</v>
      </c>
      <c r="AG149" s="67">
        <v>100</v>
      </c>
      <c r="AH149" s="67">
        <v>100</v>
      </c>
      <c r="AI149" s="67">
        <v>100</v>
      </c>
      <c r="AJ149" s="62">
        <f>AD149+AE149+AF149+AG149+AH149</f>
        <v>500</v>
      </c>
      <c r="AK149" s="62">
        <v>2028</v>
      </c>
      <c r="AL149" s="10"/>
    </row>
    <row r="150" spans="1:39" s="8" customFormat="1" ht="44.25" customHeight="1">
      <c r="A150" s="33"/>
      <c r="B150" s="33"/>
      <c r="C150" s="33"/>
      <c r="D150" s="42"/>
      <c r="E150" s="42"/>
      <c r="F150" s="42"/>
      <c r="G150" s="54"/>
      <c r="H150" s="54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150"/>
      <c r="U150" s="150"/>
      <c r="V150" s="150"/>
      <c r="W150" s="150"/>
      <c r="X150" s="150"/>
      <c r="Y150" s="150"/>
      <c r="Z150" s="150"/>
      <c r="AA150" s="177"/>
      <c r="AB150" s="72" t="s">
        <v>154</v>
      </c>
      <c r="AC150" s="148" t="s">
        <v>89</v>
      </c>
      <c r="AD150" s="67">
        <v>5</v>
      </c>
      <c r="AE150" s="67">
        <v>10</v>
      </c>
      <c r="AF150" s="67">
        <v>10</v>
      </c>
      <c r="AG150" s="67">
        <v>10</v>
      </c>
      <c r="AH150" s="67">
        <v>10</v>
      </c>
      <c r="AI150" s="67">
        <v>10</v>
      </c>
      <c r="AJ150" s="62">
        <v>10</v>
      </c>
      <c r="AK150" s="62">
        <v>2028</v>
      </c>
      <c r="AL150" s="10"/>
      <c r="AM150" s="8" t="s">
        <v>163</v>
      </c>
    </row>
    <row r="151" spans="1:38" s="8" customFormat="1" ht="60" customHeight="1">
      <c r="A151" s="47">
        <v>5</v>
      </c>
      <c r="B151" s="47">
        <v>7</v>
      </c>
      <c r="C151" s="47">
        <v>5</v>
      </c>
      <c r="D151" s="48">
        <v>0</v>
      </c>
      <c r="E151" s="48">
        <v>7</v>
      </c>
      <c r="F151" s="48">
        <v>0</v>
      </c>
      <c r="G151" s="54">
        <v>7</v>
      </c>
      <c r="H151" s="54">
        <v>1</v>
      </c>
      <c r="I151" s="53">
        <v>2</v>
      </c>
      <c r="J151" s="53">
        <v>5</v>
      </c>
      <c r="K151" s="53">
        <v>0</v>
      </c>
      <c r="L151" s="53">
        <v>1</v>
      </c>
      <c r="M151" s="53" t="s">
        <v>165</v>
      </c>
      <c r="N151" s="53">
        <v>0</v>
      </c>
      <c r="O151" s="53">
        <v>2</v>
      </c>
      <c r="P151" s="53">
        <v>4</v>
      </c>
      <c r="Q151" s="53">
        <v>0</v>
      </c>
      <c r="R151" s="76"/>
      <c r="S151" s="76"/>
      <c r="T151" s="150"/>
      <c r="U151" s="150"/>
      <c r="V151" s="150"/>
      <c r="W151" s="150"/>
      <c r="X151" s="150"/>
      <c r="Y151" s="150"/>
      <c r="Z151" s="150"/>
      <c r="AA151" s="177"/>
      <c r="AB151" s="158" t="s">
        <v>184</v>
      </c>
      <c r="AC151" s="148" t="s">
        <v>102</v>
      </c>
      <c r="AD151" s="67">
        <v>410</v>
      </c>
      <c r="AE151" s="67">
        <v>450</v>
      </c>
      <c r="AF151" s="67">
        <v>450</v>
      </c>
      <c r="AG151" s="67">
        <v>450</v>
      </c>
      <c r="AH151" s="67">
        <v>410</v>
      </c>
      <c r="AI151" s="67">
        <v>410</v>
      </c>
      <c r="AJ151" s="62">
        <f>SUM(AD151:AI151)</f>
        <v>2580</v>
      </c>
      <c r="AK151" s="62">
        <v>2028</v>
      </c>
      <c r="AL151" s="10"/>
    </row>
    <row r="152" spans="1:38" s="8" customFormat="1" ht="37.5" customHeight="1">
      <c r="A152" s="53"/>
      <c r="B152" s="53"/>
      <c r="C152" s="53"/>
      <c r="D152" s="42"/>
      <c r="E152" s="42"/>
      <c r="F152" s="42"/>
      <c r="G152" s="54"/>
      <c r="H152" s="54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150"/>
      <c r="U152" s="150"/>
      <c r="V152" s="150"/>
      <c r="W152" s="150"/>
      <c r="X152" s="150"/>
      <c r="Y152" s="150"/>
      <c r="Z152" s="150"/>
      <c r="AA152" s="177"/>
      <c r="AB152" s="72" t="s">
        <v>125</v>
      </c>
      <c r="AC152" s="148" t="s">
        <v>89</v>
      </c>
      <c r="AD152" s="67">
        <v>64</v>
      </c>
      <c r="AE152" s="67">
        <v>65</v>
      </c>
      <c r="AF152" s="67">
        <v>72</v>
      </c>
      <c r="AG152" s="67">
        <v>72</v>
      </c>
      <c r="AH152" s="67">
        <v>72</v>
      </c>
      <c r="AI152" s="67">
        <v>72</v>
      </c>
      <c r="AJ152" s="62">
        <v>72</v>
      </c>
      <c r="AK152" s="62">
        <v>2028</v>
      </c>
      <c r="AL152" s="10"/>
    </row>
    <row r="153" spans="1:38" s="8" customFormat="1" ht="38.25" customHeight="1">
      <c r="A153" s="47">
        <v>5</v>
      </c>
      <c r="B153" s="47">
        <v>7</v>
      </c>
      <c r="C153" s="47">
        <v>5</v>
      </c>
      <c r="D153" s="48">
        <v>0</v>
      </c>
      <c r="E153" s="48">
        <v>7</v>
      </c>
      <c r="F153" s="48">
        <v>0</v>
      </c>
      <c r="G153" s="54">
        <v>7</v>
      </c>
      <c r="H153" s="54">
        <v>1</v>
      </c>
      <c r="I153" s="53">
        <v>2</v>
      </c>
      <c r="J153" s="53">
        <v>5</v>
      </c>
      <c r="K153" s="53">
        <v>0</v>
      </c>
      <c r="L153" s="53">
        <v>1</v>
      </c>
      <c r="M153" s="53" t="s">
        <v>165</v>
      </c>
      <c r="N153" s="53">
        <v>0</v>
      </c>
      <c r="O153" s="53">
        <v>2</v>
      </c>
      <c r="P153" s="53">
        <v>4</v>
      </c>
      <c r="Q153" s="53">
        <v>0</v>
      </c>
      <c r="R153" s="76"/>
      <c r="S153" s="76"/>
      <c r="T153" s="150"/>
      <c r="U153" s="150"/>
      <c r="V153" s="150"/>
      <c r="W153" s="150"/>
      <c r="X153" s="150"/>
      <c r="Y153" s="150"/>
      <c r="Z153" s="150"/>
      <c r="AA153" s="177"/>
      <c r="AB153" s="158" t="s">
        <v>192</v>
      </c>
      <c r="AC153" s="148" t="s">
        <v>102</v>
      </c>
      <c r="AD153" s="67">
        <v>0</v>
      </c>
      <c r="AE153" s="67">
        <v>0</v>
      </c>
      <c r="AF153" s="67">
        <v>0</v>
      </c>
      <c r="AG153" s="67">
        <v>0</v>
      </c>
      <c r="AH153" s="67">
        <v>0</v>
      </c>
      <c r="AI153" s="67">
        <v>0</v>
      </c>
      <c r="AJ153" s="62">
        <f>AD153+AE153+AF153+AG153+AH153</f>
        <v>0</v>
      </c>
      <c r="AK153" s="62">
        <v>2028</v>
      </c>
      <c r="AL153" s="10"/>
    </row>
    <row r="154" spans="1:38" s="8" customFormat="1" ht="43.5" customHeight="1">
      <c r="A154" s="33">
        <v>5</v>
      </c>
      <c r="B154" s="33">
        <v>7</v>
      </c>
      <c r="C154" s="33">
        <v>5</v>
      </c>
      <c r="D154" s="54">
        <v>0</v>
      </c>
      <c r="E154" s="54">
        <v>7</v>
      </c>
      <c r="F154" s="54">
        <v>0</v>
      </c>
      <c r="G154" s="54">
        <v>7</v>
      </c>
      <c r="H154" s="54">
        <v>1</v>
      </c>
      <c r="I154" s="53">
        <v>2</v>
      </c>
      <c r="J154" s="53">
        <v>5</v>
      </c>
      <c r="K154" s="53">
        <v>0</v>
      </c>
      <c r="L154" s="53">
        <v>1</v>
      </c>
      <c r="M154" s="53">
        <v>1</v>
      </c>
      <c r="N154" s="53">
        <v>0</v>
      </c>
      <c r="O154" s="53">
        <v>2</v>
      </c>
      <c r="P154" s="53">
        <v>4</v>
      </c>
      <c r="Q154" s="53">
        <v>0</v>
      </c>
      <c r="R154" s="76"/>
      <c r="S154" s="76"/>
      <c r="T154" s="150"/>
      <c r="U154" s="150"/>
      <c r="V154" s="150"/>
      <c r="W154" s="150"/>
      <c r="X154" s="150"/>
      <c r="Y154" s="150"/>
      <c r="Z154" s="150"/>
      <c r="AA154" s="177"/>
      <c r="AB154" s="158" t="s">
        <v>175</v>
      </c>
      <c r="AC154" s="148" t="s">
        <v>102</v>
      </c>
      <c r="AD154" s="67">
        <v>889.4</v>
      </c>
      <c r="AE154" s="67">
        <v>848.9</v>
      </c>
      <c r="AF154" s="67">
        <v>848.9</v>
      </c>
      <c r="AG154" s="67">
        <v>848.9</v>
      </c>
      <c r="AH154" s="67">
        <v>889.4</v>
      </c>
      <c r="AI154" s="67">
        <v>889.4</v>
      </c>
      <c r="AJ154" s="62">
        <f>SUM(AD154:AI154)</f>
        <v>5214.9</v>
      </c>
      <c r="AK154" s="62">
        <v>2028</v>
      </c>
      <c r="AL154" s="10"/>
    </row>
    <row r="155" spans="1:38" s="49" customFormat="1" ht="30.75" customHeight="1">
      <c r="A155" s="47">
        <v>5</v>
      </c>
      <c r="B155" s="47">
        <v>7</v>
      </c>
      <c r="C155" s="47">
        <v>5</v>
      </c>
      <c r="D155" s="48">
        <v>0</v>
      </c>
      <c r="E155" s="48">
        <v>7</v>
      </c>
      <c r="F155" s="48">
        <v>0</v>
      </c>
      <c r="G155" s="54">
        <v>7</v>
      </c>
      <c r="H155" s="54">
        <v>1</v>
      </c>
      <c r="I155" s="53">
        <v>2</v>
      </c>
      <c r="J155" s="53">
        <v>5</v>
      </c>
      <c r="K155" s="53">
        <v>0</v>
      </c>
      <c r="L155" s="53">
        <v>1</v>
      </c>
      <c r="M155" s="53">
        <v>1</v>
      </c>
      <c r="N155" s="53">
        <v>0</v>
      </c>
      <c r="O155" s="53">
        <v>2</v>
      </c>
      <c r="P155" s="53">
        <v>4</v>
      </c>
      <c r="Q155" s="53">
        <v>0</v>
      </c>
      <c r="R155" s="76"/>
      <c r="S155" s="76"/>
      <c r="T155" s="150"/>
      <c r="U155" s="150"/>
      <c r="V155" s="150"/>
      <c r="W155" s="150"/>
      <c r="X155" s="150"/>
      <c r="Y155" s="150"/>
      <c r="Z155" s="150"/>
      <c r="AA155" s="177"/>
      <c r="AB155" s="158" t="s">
        <v>203</v>
      </c>
      <c r="AC155" s="148" t="s">
        <v>102</v>
      </c>
      <c r="AD155" s="67">
        <v>11.9</v>
      </c>
      <c r="AE155" s="67">
        <v>11.9</v>
      </c>
      <c r="AF155" s="67">
        <v>11.9</v>
      </c>
      <c r="AG155" s="67">
        <v>11.9</v>
      </c>
      <c r="AH155" s="67">
        <v>11.9</v>
      </c>
      <c r="AI155" s="67">
        <v>11.9</v>
      </c>
      <c r="AJ155" s="62">
        <f>SUM(AD155:AI155)</f>
        <v>71.4</v>
      </c>
      <c r="AK155" s="62">
        <v>2028</v>
      </c>
      <c r="AL155" s="46"/>
    </row>
    <row r="156" spans="1:38" s="8" customFormat="1" ht="34.5" customHeight="1">
      <c r="A156" s="53"/>
      <c r="B156" s="53"/>
      <c r="C156" s="53"/>
      <c r="D156" s="42"/>
      <c r="E156" s="42"/>
      <c r="F156" s="42"/>
      <c r="G156" s="54"/>
      <c r="H156" s="54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150"/>
      <c r="U156" s="150"/>
      <c r="V156" s="150"/>
      <c r="W156" s="150"/>
      <c r="X156" s="150"/>
      <c r="Y156" s="150"/>
      <c r="Z156" s="150"/>
      <c r="AA156" s="177"/>
      <c r="AB156" s="72" t="s">
        <v>126</v>
      </c>
      <c r="AC156" s="148" t="s">
        <v>89</v>
      </c>
      <c r="AD156" s="67">
        <v>100</v>
      </c>
      <c r="AE156" s="67">
        <v>100</v>
      </c>
      <c r="AF156" s="67">
        <v>100</v>
      </c>
      <c r="AG156" s="67">
        <v>100</v>
      </c>
      <c r="AH156" s="67">
        <v>100</v>
      </c>
      <c r="AI156" s="67">
        <v>100</v>
      </c>
      <c r="AJ156" s="62">
        <f>AD156+AE156+AF156+AG156+AH156</f>
        <v>500</v>
      </c>
      <c r="AK156" s="62">
        <v>2028</v>
      </c>
      <c r="AL156" s="10"/>
    </row>
    <row r="157" spans="1:38" s="8" customFormat="1" ht="45.75" customHeight="1">
      <c r="A157" s="70">
        <v>5</v>
      </c>
      <c r="B157" s="70">
        <v>7</v>
      </c>
      <c r="C157" s="70">
        <v>5</v>
      </c>
      <c r="D157" s="48">
        <v>0</v>
      </c>
      <c r="E157" s="48">
        <v>7</v>
      </c>
      <c r="F157" s="48">
        <v>0</v>
      </c>
      <c r="G157" s="54">
        <v>7</v>
      </c>
      <c r="H157" s="54">
        <v>1</v>
      </c>
      <c r="I157" s="53">
        <v>2</v>
      </c>
      <c r="J157" s="53">
        <v>5</v>
      </c>
      <c r="K157" s="53">
        <v>0</v>
      </c>
      <c r="L157" s="53">
        <v>2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76"/>
      <c r="S157" s="76"/>
      <c r="T157" s="150"/>
      <c r="U157" s="150"/>
      <c r="V157" s="150"/>
      <c r="W157" s="150"/>
      <c r="X157" s="150"/>
      <c r="Y157" s="150"/>
      <c r="Z157" s="150"/>
      <c r="AA157" s="177"/>
      <c r="AB157" s="179" t="s">
        <v>148</v>
      </c>
      <c r="AC157" s="148" t="s">
        <v>102</v>
      </c>
      <c r="AD157" s="67">
        <f aca="true" t="shared" si="9" ref="AD157:AI157">AD158</f>
        <v>230</v>
      </c>
      <c r="AE157" s="67">
        <v>250</v>
      </c>
      <c r="AF157" s="67">
        <v>250</v>
      </c>
      <c r="AG157" s="67">
        <v>250</v>
      </c>
      <c r="AH157" s="67">
        <f t="shared" si="9"/>
        <v>230</v>
      </c>
      <c r="AI157" s="67">
        <f t="shared" si="9"/>
        <v>230</v>
      </c>
      <c r="AJ157" s="62">
        <f>AD157+AE157+AF157+AG157+AH157+AI157</f>
        <v>1440</v>
      </c>
      <c r="AK157" s="62">
        <v>2028</v>
      </c>
      <c r="AL157" s="10"/>
    </row>
    <row r="158" spans="1:69" s="50" customFormat="1" ht="34.5" customHeight="1">
      <c r="A158" s="66">
        <v>5</v>
      </c>
      <c r="B158" s="66">
        <v>7</v>
      </c>
      <c r="C158" s="66">
        <v>5</v>
      </c>
      <c r="D158" s="54">
        <v>0</v>
      </c>
      <c r="E158" s="54">
        <v>4</v>
      </c>
      <c r="F158" s="54">
        <v>0</v>
      </c>
      <c r="G158" s="54">
        <v>1</v>
      </c>
      <c r="H158" s="54">
        <v>1</v>
      </c>
      <c r="I158" s="53">
        <v>2</v>
      </c>
      <c r="J158" s="53">
        <v>5</v>
      </c>
      <c r="K158" s="53">
        <v>0</v>
      </c>
      <c r="L158" s="53">
        <v>2</v>
      </c>
      <c r="M158" s="53">
        <v>2</v>
      </c>
      <c r="N158" s="53">
        <v>0</v>
      </c>
      <c r="O158" s="53">
        <v>0</v>
      </c>
      <c r="P158" s="53">
        <v>1</v>
      </c>
      <c r="Q158" s="53">
        <v>0</v>
      </c>
      <c r="R158" s="76"/>
      <c r="S158" s="76"/>
      <c r="T158" s="150"/>
      <c r="U158" s="150"/>
      <c r="V158" s="150"/>
      <c r="W158" s="150"/>
      <c r="X158" s="150"/>
      <c r="Y158" s="150"/>
      <c r="Z158" s="150"/>
      <c r="AA158" s="177"/>
      <c r="AB158" s="158" t="s">
        <v>204</v>
      </c>
      <c r="AC158" s="148" t="s">
        <v>102</v>
      </c>
      <c r="AD158" s="67">
        <v>230</v>
      </c>
      <c r="AE158" s="67">
        <v>250</v>
      </c>
      <c r="AF158" s="67">
        <v>250</v>
      </c>
      <c r="AG158" s="67">
        <v>250</v>
      </c>
      <c r="AH158" s="67">
        <v>230</v>
      </c>
      <c r="AI158" s="67">
        <v>230</v>
      </c>
      <c r="AJ158" s="62">
        <f>SUM(AD158:AI158)</f>
        <v>1440</v>
      </c>
      <c r="AK158" s="62">
        <v>2028</v>
      </c>
      <c r="AL158" s="51">
        <f>SUM(AD160:AJ160)</f>
        <v>104051.13</v>
      </c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</row>
    <row r="159" spans="1:70" s="44" customFormat="1" ht="40.5" customHeight="1">
      <c r="A159" s="53"/>
      <c r="B159" s="53"/>
      <c r="C159" s="53"/>
      <c r="D159" s="42"/>
      <c r="E159" s="42"/>
      <c r="F159" s="42"/>
      <c r="G159" s="54"/>
      <c r="H159" s="54"/>
      <c r="I159" s="76"/>
      <c r="J159" s="76"/>
      <c r="K159" s="76"/>
      <c r="L159" s="76"/>
      <c r="M159" s="76"/>
      <c r="N159" s="76"/>
      <c r="O159" s="76"/>
      <c r="P159" s="76"/>
      <c r="Q159" s="76" t="s">
        <v>163</v>
      </c>
      <c r="R159" s="76"/>
      <c r="S159" s="76"/>
      <c r="T159" s="150"/>
      <c r="U159" s="150"/>
      <c r="V159" s="150"/>
      <c r="W159" s="150"/>
      <c r="X159" s="150"/>
      <c r="Y159" s="150"/>
      <c r="Z159" s="150"/>
      <c r="AA159" s="177"/>
      <c r="AB159" s="72" t="s">
        <v>127</v>
      </c>
      <c r="AC159" s="148" t="s">
        <v>111</v>
      </c>
      <c r="AD159" s="67">
        <v>131</v>
      </c>
      <c r="AE159" s="67">
        <v>120</v>
      </c>
      <c r="AF159" s="67">
        <v>120</v>
      </c>
      <c r="AG159" s="67">
        <v>120</v>
      </c>
      <c r="AH159" s="67">
        <v>76</v>
      </c>
      <c r="AI159" s="67">
        <v>76</v>
      </c>
      <c r="AJ159" s="62">
        <v>384</v>
      </c>
      <c r="AK159" s="62">
        <v>2028</v>
      </c>
      <c r="AL159" s="11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43"/>
    </row>
    <row r="160" spans="1:70" s="44" customFormat="1" ht="65.25" customHeight="1">
      <c r="A160" s="47">
        <v>5</v>
      </c>
      <c r="B160" s="47">
        <v>7</v>
      </c>
      <c r="C160" s="47">
        <v>5</v>
      </c>
      <c r="D160" s="66">
        <v>0</v>
      </c>
      <c r="E160" s="66">
        <v>0</v>
      </c>
      <c r="F160" s="66">
        <v>0</v>
      </c>
      <c r="G160" s="75">
        <v>0</v>
      </c>
      <c r="H160" s="75">
        <v>1</v>
      </c>
      <c r="I160" s="75">
        <v>2</v>
      </c>
      <c r="J160" s="75">
        <v>9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75">
        <v>0</v>
      </c>
      <c r="R160" s="76"/>
      <c r="S160" s="76"/>
      <c r="T160" s="150"/>
      <c r="U160" s="150"/>
      <c r="V160" s="150"/>
      <c r="W160" s="150"/>
      <c r="X160" s="150"/>
      <c r="Y160" s="150"/>
      <c r="Z160" s="150"/>
      <c r="AA160" s="150"/>
      <c r="AB160" s="158" t="s">
        <v>49</v>
      </c>
      <c r="AC160" s="148" t="s">
        <v>3</v>
      </c>
      <c r="AD160" s="67">
        <f>AD161</f>
        <v>1558.7</v>
      </c>
      <c r="AE160" s="67">
        <v>11487.96</v>
      </c>
      <c r="AF160" s="67">
        <v>11785.16</v>
      </c>
      <c r="AG160" s="67">
        <v>11785.16</v>
      </c>
      <c r="AH160" s="67">
        <f>AH161</f>
        <v>1457.4</v>
      </c>
      <c r="AI160" s="67">
        <f>AI161</f>
        <v>1457.4</v>
      </c>
      <c r="AJ160" s="67">
        <v>64519.35</v>
      </c>
      <c r="AK160" s="62">
        <v>2028</v>
      </c>
      <c r="AL160" s="11"/>
      <c r="AM160" s="7"/>
      <c r="AN160" s="7"/>
      <c r="AO160" s="7"/>
      <c r="AP160" s="7"/>
      <c r="AQ160" s="7" t="s">
        <v>163</v>
      </c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43"/>
    </row>
    <row r="161" spans="1:37" s="23" customFormat="1" ht="31.5">
      <c r="A161" s="73"/>
      <c r="B161" s="73"/>
      <c r="C161" s="73"/>
      <c r="D161" s="74"/>
      <c r="E161" s="74"/>
      <c r="F161" s="74"/>
      <c r="G161" s="54"/>
      <c r="H161" s="54"/>
      <c r="I161" s="53" t="s">
        <v>163</v>
      </c>
      <c r="J161" s="53"/>
      <c r="K161" s="53"/>
      <c r="L161" s="53"/>
      <c r="M161" s="53"/>
      <c r="N161" s="53"/>
      <c r="O161" s="53"/>
      <c r="P161" s="53"/>
      <c r="Q161" s="53"/>
      <c r="R161" s="185"/>
      <c r="S161" s="185"/>
      <c r="T161" s="150"/>
      <c r="U161" s="186"/>
      <c r="V161" s="186"/>
      <c r="W161" s="186"/>
      <c r="X161" s="186"/>
      <c r="Y161" s="186"/>
      <c r="Z161" s="186"/>
      <c r="AA161" s="186"/>
      <c r="AB161" s="158" t="s">
        <v>77</v>
      </c>
      <c r="AC161" s="148" t="s">
        <v>3</v>
      </c>
      <c r="AD161" s="67">
        <f>AD162</f>
        <v>1558.7</v>
      </c>
      <c r="AE161" s="67">
        <v>11487.96</v>
      </c>
      <c r="AF161" s="67">
        <v>11785.16</v>
      </c>
      <c r="AG161" s="67">
        <v>11785.16</v>
      </c>
      <c r="AH161" s="67">
        <f>AH162</f>
        <v>1457.4</v>
      </c>
      <c r="AI161" s="67">
        <f>AI162</f>
        <v>1457.4</v>
      </c>
      <c r="AJ161" s="67">
        <v>64519.35</v>
      </c>
      <c r="AK161" s="62">
        <v>2028</v>
      </c>
    </row>
    <row r="162" spans="1:37" ht="31.5">
      <c r="A162" s="73">
        <v>5</v>
      </c>
      <c r="B162" s="73">
        <v>7</v>
      </c>
      <c r="C162" s="73">
        <v>5</v>
      </c>
      <c r="D162" s="74">
        <v>0</v>
      </c>
      <c r="E162" s="74">
        <v>7</v>
      </c>
      <c r="F162" s="74">
        <v>0</v>
      </c>
      <c r="G162" s="54">
        <v>9</v>
      </c>
      <c r="H162" s="54">
        <v>1</v>
      </c>
      <c r="I162" s="53">
        <v>2</v>
      </c>
      <c r="J162" s="53">
        <v>9</v>
      </c>
      <c r="K162" s="53">
        <v>0</v>
      </c>
      <c r="L162" s="53">
        <v>8</v>
      </c>
      <c r="M162" s="53">
        <v>2</v>
      </c>
      <c r="N162" s="53">
        <v>0</v>
      </c>
      <c r="O162" s="53">
        <v>0</v>
      </c>
      <c r="P162" s="53">
        <v>1</v>
      </c>
      <c r="Q162" s="53">
        <v>0</v>
      </c>
      <c r="R162" s="185"/>
      <c r="S162" s="185"/>
      <c r="T162" s="150"/>
      <c r="U162" s="186"/>
      <c r="V162" s="186"/>
      <c r="W162" s="186"/>
      <c r="X162" s="186"/>
      <c r="Y162" s="186"/>
      <c r="Z162" s="186"/>
      <c r="AA162" s="186"/>
      <c r="AB162" s="72" t="s">
        <v>173</v>
      </c>
      <c r="AC162" s="148" t="s">
        <v>3</v>
      </c>
      <c r="AD162" s="62">
        <v>1558.7</v>
      </c>
      <c r="AE162" s="62">
        <v>1735</v>
      </c>
      <c r="AF162" s="62">
        <v>1735</v>
      </c>
      <c r="AG162" s="62">
        <v>1735</v>
      </c>
      <c r="AH162" s="62">
        <v>1457.4</v>
      </c>
      <c r="AI162" s="62">
        <v>1457.4</v>
      </c>
      <c r="AJ162" s="62">
        <f>SUM(AD162:AI162)</f>
        <v>9678.5</v>
      </c>
      <c r="AK162" s="62">
        <v>2028</v>
      </c>
    </row>
    <row r="163" spans="1:37" ht="47.25">
      <c r="A163" s="73">
        <v>5</v>
      </c>
      <c r="B163" s="73">
        <v>7</v>
      </c>
      <c r="C163" s="73">
        <v>5</v>
      </c>
      <c r="D163" s="74">
        <v>0</v>
      </c>
      <c r="E163" s="74">
        <v>7</v>
      </c>
      <c r="F163" s="74">
        <v>0</v>
      </c>
      <c r="G163" s="54">
        <v>9</v>
      </c>
      <c r="H163" s="54">
        <v>1</v>
      </c>
      <c r="I163" s="53">
        <v>2</v>
      </c>
      <c r="J163" s="53">
        <v>4</v>
      </c>
      <c r="K163" s="53">
        <v>0</v>
      </c>
      <c r="L163" s="53">
        <v>2</v>
      </c>
      <c r="M163" s="53">
        <v>2</v>
      </c>
      <c r="N163" s="53">
        <v>0</v>
      </c>
      <c r="O163" s="53">
        <v>0</v>
      </c>
      <c r="P163" s="53">
        <v>2</v>
      </c>
      <c r="Q163" s="53">
        <v>0</v>
      </c>
      <c r="R163" s="185"/>
      <c r="S163" s="185"/>
      <c r="T163" s="150"/>
      <c r="U163" s="186"/>
      <c r="V163" s="186"/>
      <c r="W163" s="186"/>
      <c r="X163" s="186"/>
      <c r="Y163" s="186"/>
      <c r="Z163" s="186"/>
      <c r="AA163" s="186"/>
      <c r="AB163" s="72" t="s">
        <v>176</v>
      </c>
      <c r="AC163" s="148" t="s">
        <v>3</v>
      </c>
      <c r="AD163" s="62">
        <v>9052.37</v>
      </c>
      <c r="AE163" s="62">
        <v>9752.96</v>
      </c>
      <c r="AF163" s="62">
        <v>10122.2</v>
      </c>
      <c r="AG163" s="62">
        <v>10122.2</v>
      </c>
      <c r="AH163" s="62">
        <v>7967.6</v>
      </c>
      <c r="AI163" s="62">
        <v>7967.6</v>
      </c>
      <c r="AJ163" s="62">
        <f>SUM(AD163:AI163)</f>
        <v>54984.93</v>
      </c>
      <c r="AK163" s="62">
        <v>2028</v>
      </c>
    </row>
    <row r="164" spans="4:37" ht="15">
      <c r="D164" s="11"/>
      <c r="E164" s="11"/>
      <c r="F164" s="11"/>
      <c r="G164" s="111"/>
      <c r="H164" s="111"/>
      <c r="I164" s="111"/>
      <c r="J164" s="111"/>
      <c r="K164" s="111"/>
      <c r="L164" s="111"/>
      <c r="M164" s="111"/>
      <c r="N164" s="111"/>
      <c r="O164" s="59"/>
      <c r="P164" s="59"/>
      <c r="Q164" s="59"/>
      <c r="R164" s="59"/>
      <c r="S164" s="59"/>
      <c r="T164" s="107"/>
      <c r="U164" s="107"/>
      <c r="V164" s="107"/>
      <c r="W164" s="107"/>
      <c r="X164" s="107"/>
      <c r="Y164" s="107"/>
      <c r="Z164" s="107"/>
      <c r="AA164" s="107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</row>
  </sheetData>
  <sheetProtection/>
  <mergeCells count="20">
    <mergeCell ref="AB16:AB18"/>
    <mergeCell ref="D17:E18"/>
    <mergeCell ref="AC16:AC18"/>
    <mergeCell ref="AG1:AK1"/>
    <mergeCell ref="AG2:AK2"/>
    <mergeCell ref="C6:AK6"/>
    <mergeCell ref="C9:AK9"/>
    <mergeCell ref="AG4:AK4"/>
    <mergeCell ref="C10:AK10"/>
    <mergeCell ref="C7:AK7"/>
    <mergeCell ref="I13:AK13"/>
    <mergeCell ref="C8:AK8"/>
    <mergeCell ref="I14:AK14"/>
    <mergeCell ref="F17:G18"/>
    <mergeCell ref="C11:AK11"/>
    <mergeCell ref="A17:C18"/>
    <mergeCell ref="AD16:AI17"/>
    <mergeCell ref="A16:R16"/>
    <mergeCell ref="H17:R18"/>
    <mergeCell ref="AJ16:AK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3"/>
  <rowBreaks count="2" manualBreakCount="2">
    <brk id="120" max="36" man="1"/>
    <brk id="140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2024-04-10T12:12:13Z</cp:lastPrinted>
  <dcterms:created xsi:type="dcterms:W3CDTF">2011-12-09T07:36:49Z</dcterms:created>
  <dcterms:modified xsi:type="dcterms:W3CDTF">2024-04-10T12:21:25Z</dcterms:modified>
  <cp:category/>
  <cp:version/>
  <cp:contentType/>
  <cp:contentStatus/>
</cp:coreProperties>
</file>