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3'!$B$1:$AI$86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<sst xmlns="http://schemas.openxmlformats.org/spreadsheetml/2006/main" count="430" uniqueCount="154">
  <si>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</si>
  <si>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</si>
  <si>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</si>
  <si>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</si>
  <si>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</si>
  <si>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</si>
  <si>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</si>
  <si>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</si>
  <si>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</si>
  <si>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</si>
  <si>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</si>
  <si>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</si>
  <si>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</si>
  <si>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</si>
  <si>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</si>
  <si>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</si>
  <si>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</si>
  <si>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</si>
  <si>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</si>
  <si>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</si>
  <si>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</si>
  <si>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</si>
  <si>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</si>
  <si>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</si>
  <si>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</si>
  <si>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</si>
  <si>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</si>
  <si>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</si>
  <si>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</si>
  <si>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</si>
  <si>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</si>
  <si>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</si>
  <si>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</si>
  <si>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</si>
  <si>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</si>
  <si>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</si>
  <si>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</si>
  <si>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</si>
  <si>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</si>
  <si>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</si>
  <si>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</si>
  <si>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</si>
  <si>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</si>
  <si>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</si>
  <si>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</si>
  <si>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</si>
  <si>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</si>
  <si>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</si>
  <si>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</si>
  <si>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</si>
  <si>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</si>
  <si>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</si>
  <si>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</si>
  <si>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</si>
  <si>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</si>
  <si>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</si>
  <si>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</si>
  <si>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</si>
  <si>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</si>
  <si>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</si>
  <si>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</si>
  <si>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</si>
  <si>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</si>
  <si>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</si>
  <si>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</si>
  <si>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</si>
  <si>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</si>
  <si>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</si>
  <si>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</si>
  <si>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</si>
  <si>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</si>
  <si>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</si>
  <si>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</si>
  <si>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</si>
  <si>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</si>
  <si>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</si>
  <si>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</si>
  <si>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"Создание условий для повышения эффективности использования энергетических ресурсов в Максатихинском районе"</t>
    </r>
  </si>
  <si>
    <t>Показатель цели программы  1  "Энергоемкость валового продукта в фактических условиях"</t>
  </si>
  <si>
    <t>Показатель цели программы  2  "Доля расходов консолидированного бюджета Максатихинского района на реализацию муниципальной программы в области энергосбережения и повышения энергетической эффективности в общем объеме расходов консолидированного бюджета Максатихинского района"</t>
  </si>
  <si>
    <t>%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</si>
  <si>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"Установка приборов учета МКД"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</si>
  <si>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"Создание условий для энергетической эффективности систем коммунальной инфраструктуры"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</si>
  <si>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"Доля МКД оснащенная энергосберегающим оборудованием"-рассчитывается отношением внедренного оборудования текущего года к прошлому умноженный на 100%</t>
    </r>
  </si>
  <si>
    <r>
      <rPr>
        <b/>
        <sz val="9"/>
        <rFont val="Times New Roman"/>
        <family val="1"/>
      </rPr>
      <t>Мероприятие   подпрограммы 1. "Внедрение в сферу ЖКХ нового энергосберегающего оборудования"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</si>
  <si>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"Внедрение иновационных приборов и технологий"</t>
    </r>
  </si>
  <si>
    <r>
      <rPr>
        <b/>
        <sz val="9"/>
        <rFont val="Times New Roman"/>
        <family val="1"/>
      </rPr>
      <t>Показатель мероприятия подпрограммы   2 "Количество реконструируемых объектов в текущем году"</t>
    </r>
  </si>
  <si>
    <t>Главный администратор  (администратор) муниципальной  программы  муниципального образования Тверской области _   Администрация Максатихинского района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</si>
  <si>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Создание благоприятных условий для развития экономики Максатихинского района</t>
    </r>
  </si>
  <si>
    <t>Показатель цели программы  1  Создание благоприятного климата для привлечения инвестиций</t>
  </si>
  <si>
    <t>Показатель цели программы 2 Доля расходов бюджета Максатихинского района в области экономического развития</t>
  </si>
  <si>
    <r>
      <t>З</t>
    </r>
    <r>
      <rPr>
        <b/>
        <sz val="9"/>
        <rFont val="Times New Roman"/>
        <family val="1"/>
      </rPr>
      <t xml:space="preserve">адача 1  подпрограммы 1  </t>
    </r>
    <r>
      <rPr>
        <sz val="9"/>
        <rFont val="Times New Roman"/>
        <family val="1"/>
      </rPr>
      <t xml:space="preserve"> "Развитие инфраструктуры поддержки малого и среднего предпринимательства"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</si>
  <si>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"Создание условий для развития малого и среднего предпринимательства" - количество инвестиционных площадок для размещения бизнеса"</t>
    </r>
  </si>
  <si>
    <t>Административное Мероприятие задачи 1. "Популяризация и пропаганда идеи предпринимательства,вовлечение безработных граждан, в т.ч. жителей  сельских поселений и молодежи в предпринимательскую деятельность (семенары,трененги,СМИ) (в период реализации программы)</t>
  </si>
  <si>
    <t xml:space="preserve">Задача 2 подпрограммы 1 </t>
  </si>
  <si>
    <r>
      <rPr>
        <b/>
        <sz val="9"/>
        <rFont val="Times New Roman"/>
        <family val="1"/>
      </rPr>
      <t>Показатель   задачи 2 подпрограммы</t>
    </r>
    <r>
      <rPr>
        <sz val="9"/>
        <rFont val="Times New Roman"/>
        <family val="1"/>
      </rPr>
      <t xml:space="preserve"> 1  Повышение роли малого и среднего предпринимательства путем проведения ежегодных конкурсов по различным номинациям.</t>
    </r>
  </si>
  <si>
    <t>Подпрограмма 2 "Капитальный ремонт гидротехнического сооружения"</t>
  </si>
  <si>
    <t>Задача 1 подпрограммы 2 Оценка технического состояния гидротехнических сооружений Максатихинского района Тверской области"</t>
  </si>
  <si>
    <t>Показатель   задачи 2 Подпрограммы 2 Осуществление надежной работы гидротехнических сооружений на территории Максатихинского района -качество работы гидротехнического сооружения за текущий год исчесляется путем количества аварийности</t>
  </si>
  <si>
    <t>Подпрограмма 3 "Ремонт здания под многофункциональный центр (далее МФЦ)</t>
  </si>
  <si>
    <t>Задача 1 подпрограммы 3 "Проведение ремонта здания многофункционального центра"</t>
  </si>
  <si>
    <t>Показатель задачи 1 подпрограммы 3"Реконструкция многофункционального центра"</t>
  </si>
  <si>
    <t xml:space="preserve"> Административное мероприятие задачи 1 подпрограммы 3"Создание многофункционального центра на территории Максатихинского района"</t>
  </si>
  <si>
    <t>Подпрограмма 4 "Благоустройство дворовых территорий"</t>
  </si>
  <si>
    <t>Административное мероприятие задачи 1 подпрограммы4 "Повышение уровня благоустройство дворовых территорий посредством приведения тенхнико-эксплуатационного состояния асфальтобетонных покрытий дворовых территорий к нормативным требованиям.</t>
  </si>
  <si>
    <t>Подпрограмма 5 "Проект поддержки местных инициатив"</t>
  </si>
  <si>
    <t>Административное мероприятие задачи 1 подпрограммы 5 сбор средств населения и юридических лиц в части софинансирования реализации проекта</t>
  </si>
  <si>
    <t>Задача 2 подпрограммы 5 "Развитие общественной инфраструктуры в сельской местности"</t>
  </si>
  <si>
    <t>Показатель задачи 2 подпрограммы 5 Развитие сельской местности- процент развития местности по отношению к прошлому году к текущему</t>
  </si>
  <si>
    <t>тыс.рублей</t>
  </si>
  <si>
    <t>да/нет</t>
  </si>
  <si>
    <t>шт</t>
  </si>
  <si>
    <t>тыс рублей</t>
  </si>
  <si>
    <t xml:space="preserve">да </t>
  </si>
  <si>
    <t>нет</t>
  </si>
  <si>
    <t>"Экономическое развитие Максатихинского района" на 2014-2018 г.г.</t>
  </si>
  <si>
    <t>Задача 1 подпрограммы 5 "Активизация участия населения в идентификации и решении местных проблем"</t>
  </si>
  <si>
    <t>Задача 1 подпрограммы 4 "Благоустройство дворовых территорий для улучшения внешнего облика района"</t>
  </si>
  <si>
    <t>Административное мероприятие задачи подпрограммы 2 "Предотвращение возможности возникновения чрезвычайных ситуаций, вызванных путем проведения капитального ремонта"</t>
  </si>
  <si>
    <t>Задача 2 подпрограммы 2 -"Повышение безопасности потенциально опасных сооружений, путем проведения капитального ремонта и реконструкции , сооружений находящихся на территории Максатихинского района"</t>
  </si>
  <si>
    <t>Административное мероприятие задачи 2 подпрограммы 2 -"Обеспечение безопасности потенциально опасных гидротехнических сооружений,путем модернизации объекта"</t>
  </si>
  <si>
    <t>Административное мероприятие задачи 2 подпрограммы 2 -"Отладка технического состояния гидротехнических сооружений в Максатихинском районе, путем реконструкциии оборудования"</t>
  </si>
  <si>
    <t>Мероприятие задачи 1 подпрограммы 1  Проведение семинаров,тренингов для вовлечения безработных граждан, в т.ч. жителей сельских поселений в предпринимательскую деятельность</t>
  </si>
  <si>
    <t>Мероприятие задачи 2 подпрограммы 1 Награждение победителей конкурсов и мероприятий проводимых среди предпринимателей в сфере развития малого бизнеса</t>
  </si>
  <si>
    <t>Показатель задачи 1 подпрограммы 4 "Отношение суммы затрат на благоустройство дворовых территорий  в текущем финансовом году к прошлому году умноженному на 100%"</t>
  </si>
  <si>
    <t>Мероприятие задачи 1 подпрограммы 4 "Приведение в надлежащий облик дворовых территорий Максатихинского района"</t>
  </si>
  <si>
    <t>Мероприятия задачи 1 подпрограммы 5 Проведение собраний и мероприятий для жителей района,выезд в сельские поселения для информирования жителей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</si>
  <si>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"Поддержка развития малого и среднего предпринимательства"</t>
    </r>
  </si>
  <si>
    <t xml:space="preserve"> Административное мероприятие задачи 2 подпрограммы 1"Популяризация и пропаганда идеи предпринимательства,вовлечение безработных граждан, в т.ч. жителей  сельских поселений и молодежи в предпринимательскую деятельность (семенары,трененги,СМИ) (в период реализации программы)</t>
  </si>
  <si>
    <t>мероприятие задачи 1 подпрограммы 4 "средства субсидии на капитальный ремонт и ремонт дворовых территорий мноквартирных домов, проездов к дворовым территориям многоквартирных домов населенных пуктов</t>
  </si>
  <si>
    <t xml:space="preserve">  </t>
  </si>
  <si>
    <t>Показатель 1 задачи 1 подпрограммы 5 "Проведение собраний населения для выбора приоритетного проекта, имеющего первостепенное значение для жителей, и определение объема софинансирования со стороны жителей-количество собраний жителей района.</t>
  </si>
  <si>
    <t>Показатель 2 задачи 1 подпрограммы 5 "Разработка рабочей документации по объекту: благоустройство городского парка в п. Максатиха"</t>
  </si>
  <si>
    <t>Финансирование из бюджета поселка</t>
  </si>
  <si>
    <t>Финансирование из бюджета области</t>
  </si>
  <si>
    <t xml:space="preserve">Финансирование из бюджета района </t>
  </si>
  <si>
    <t>Мероприятие 2 задачи 1 подпрограммы 5 "Обеспечение софинансирования работ из бюджета в рамках "проекта поддержки местных инициатив за счет средств населения и юридических лиц"</t>
  </si>
  <si>
    <t>Показатель 1  Установка системы охранного видеонаблюдения</t>
  </si>
  <si>
    <t>Показатель 2  Устройство наружного освещения</t>
  </si>
  <si>
    <t>Показатель 3  Разработка проектной документации и составление смет</t>
  </si>
  <si>
    <t>Показатели  мероприятий,  в том числе:</t>
  </si>
  <si>
    <t>х</t>
  </si>
  <si>
    <t>Финансирование из федерального бюджета</t>
  </si>
  <si>
    <t>Финансирование из областного бюджета</t>
  </si>
  <si>
    <t>Мероприятие 1 задачи 1 подпрограммы 2 "Проведение работ по капитальному ремонту гидротехического сооружения"</t>
  </si>
  <si>
    <t xml:space="preserve">Мероприятие 3 задачи 1"Субсидии на осуществление капитального ремонта гидротехнических сооружений находящихся в муниципальной собственности за счет средств мрегионального бюджета </t>
  </si>
  <si>
    <t>Мероприятие 2 задачи 1 Реализация мероприятий Федеральной целевой программы "Развитие водохозяйственного комплекса Российской Федерации в 2012-2020 годах"</t>
  </si>
  <si>
    <t>Мероприятие задачи 1 подпрограммы 5 "Расходы на реализацию программ по поддержке местных инициатив""</t>
  </si>
  <si>
    <t>Мероприятие 3 Установка ограждения  парка п. Максатиха</t>
  </si>
  <si>
    <t>мероприятие 4 Субсидии  на реализацию программ по поддержке местных инициатив в Тверской области</t>
  </si>
  <si>
    <t xml:space="preserve">Финансирование из федерального бюджета </t>
  </si>
  <si>
    <t xml:space="preserve">к муниципальной программе "Экономическое развитие Максатихинского района на 2014-2018 годы"
</t>
  </si>
  <si>
    <t>Мероприятие 1  "Проведение ремонта здания многофункционального центра" (местный бюджет)</t>
  </si>
  <si>
    <t>Мероприятие 2 "Субсидия на проведение капитального ремонта помещений, планируемых для использования в целях размещения МФЦ" (областной бюджет)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</si>
</sst>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18" fillId="24" borderId="12" xfId="0" applyFont="1" applyFill="1" applyBorder="1" applyAlignment="1">
      <alignment/>
    </xf>
    <xf numFmtId="0" fontId="18" fillId="24" borderId="11" xfId="0" applyFont="1" applyFill="1" applyBorder="1" applyAlignment="1">
      <alignment/>
    </xf>
    <xf numFmtId="0" fontId="3" fillId="24" borderId="0" xfId="0" applyFont="1" applyFill="1" applyBorder="1" applyAlignment="1">
      <alignment horizontal="righ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/>
    </xf>
    <xf numFmtId="0" fontId="24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right" vertical="top" wrapText="1"/>
    </xf>
    <xf numFmtId="0" fontId="2" fillId="24" borderId="11" xfId="0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right" vertical="top" wrapText="1"/>
    </xf>
    <xf numFmtId="0" fontId="2" fillId="24" borderId="11" xfId="0" applyFont="1" applyFill="1" applyBorder="1" applyAlignment="1">
      <alignment horizontal="right"/>
    </xf>
    <xf numFmtId="0" fontId="2" fillId="24" borderId="11" xfId="0" applyFont="1" applyFill="1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10" fillId="24" borderId="13" xfId="0" applyFont="1" applyFill="1" applyBorder="1" applyAlignment="1">
      <alignment/>
    </xf>
    <xf numFmtId="0" fontId="10" fillId="24" borderId="13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horizontal="right" vertical="top" wrapText="1"/>
    </xf>
    <xf numFmtId="0" fontId="6" fillId="24" borderId="0" xfId="0" applyFont="1" applyFill="1" applyBorder="1" applyAlignment="1">
      <alignment wrapText="1"/>
    </xf>
    <xf numFmtId="0" fontId="6" fillId="24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center" vertical="top"/>
    </xf>
    <xf numFmtId="0" fontId="6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right"/>
    </xf>
    <xf numFmtId="0" fontId="6" fillId="25" borderId="0" xfId="0" applyFont="1" applyFill="1" applyAlignment="1">
      <alignment/>
    </xf>
    <xf numFmtId="0" fontId="6" fillId="25" borderId="11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10" fillId="25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vertical="top" wrapText="1"/>
    </xf>
    <xf numFmtId="0" fontId="2" fillId="25" borderId="11" xfId="0" applyFont="1" applyFill="1" applyBorder="1" applyAlignment="1">
      <alignment horizontal="center" vertical="top" wrapText="1"/>
    </xf>
    <xf numFmtId="0" fontId="2" fillId="25" borderId="11" xfId="0" applyFont="1" applyFill="1" applyBorder="1" applyAlignment="1">
      <alignment horizontal="right" vertical="top" wrapText="1"/>
    </xf>
    <xf numFmtId="0" fontId="3" fillId="25" borderId="11" xfId="0" applyFont="1" applyFill="1" applyBorder="1" applyAlignment="1">
      <alignment horizontal="right" vertical="top" wrapText="1"/>
    </xf>
    <xf numFmtId="0" fontId="3" fillId="25" borderId="11" xfId="0" applyFont="1" applyFill="1" applyBorder="1" applyAlignment="1">
      <alignment horizontal="right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/>
    </xf>
    <xf numFmtId="0" fontId="6" fillId="26" borderId="0" xfId="0" applyFont="1" applyFill="1" applyAlignment="1">
      <alignment/>
    </xf>
    <xf numFmtId="0" fontId="6" fillId="26" borderId="11" xfId="0" applyFont="1" applyFill="1" applyBorder="1" applyAlignment="1">
      <alignment/>
    </xf>
    <xf numFmtId="0" fontId="6" fillId="26" borderId="12" xfId="0" applyFont="1" applyFill="1" applyBorder="1" applyAlignment="1">
      <alignment/>
    </xf>
    <xf numFmtId="0" fontId="10" fillId="26" borderId="11" xfId="0" applyFont="1" applyFill="1" applyBorder="1" applyAlignment="1">
      <alignment/>
    </xf>
    <xf numFmtId="0" fontId="10" fillId="26" borderId="11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vertical="top" wrapText="1"/>
    </xf>
    <xf numFmtId="0" fontId="2" fillId="26" borderId="11" xfId="0" applyFont="1" applyFill="1" applyBorder="1" applyAlignment="1">
      <alignment horizontal="center" vertical="top" wrapText="1"/>
    </xf>
    <xf numFmtId="0" fontId="2" fillId="26" borderId="11" xfId="0" applyFont="1" applyFill="1" applyBorder="1" applyAlignment="1">
      <alignment horizontal="right" vertical="top" wrapText="1"/>
    </xf>
    <xf numFmtId="0" fontId="3" fillId="26" borderId="11" xfId="0" applyFont="1" applyFill="1" applyBorder="1" applyAlignment="1">
      <alignment horizontal="right" vertical="top" wrapText="1"/>
    </xf>
    <xf numFmtId="0" fontId="3" fillId="26" borderId="11" xfId="0" applyFont="1" applyFill="1" applyBorder="1" applyAlignment="1">
      <alignment horizontal="center" vertical="center" wrapText="1"/>
    </xf>
    <xf numFmtId="0" fontId="18" fillId="26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" fillId="26" borderId="11" xfId="0" applyFont="1" applyFill="1" applyBorder="1" applyAlignment="1">
      <alignment vertical="top" wrapText="1"/>
    </xf>
    <xf numFmtId="0" fontId="3" fillId="26" borderId="11" xfId="0" applyFont="1" applyFill="1" applyBorder="1" applyAlignment="1">
      <alignment vertical="top" wrapText="1"/>
    </xf>
    <xf numFmtId="0" fontId="18" fillId="26" borderId="0" xfId="0" applyFont="1" applyFill="1" applyAlignment="1">
      <alignment/>
    </xf>
    <xf numFmtId="0" fontId="1" fillId="25" borderId="11" xfId="0" applyFont="1" applyFill="1" applyBorder="1" applyAlignment="1">
      <alignment vertical="top" wrapText="1"/>
    </xf>
    <xf numFmtId="0" fontId="3" fillId="25" borderId="11" xfId="0" applyFont="1" applyFill="1" applyBorder="1" applyAlignment="1">
      <alignment vertical="top" wrapText="1"/>
    </xf>
    <xf numFmtId="0" fontId="18" fillId="25" borderId="0" xfId="0" applyFont="1" applyFill="1" applyAlignment="1">
      <alignment/>
    </xf>
    <xf numFmtId="0" fontId="6" fillId="25" borderId="11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/>
    </xf>
    <xf numFmtId="0" fontId="2" fillId="26" borderId="11" xfId="0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top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2" fontId="2" fillId="26" borderId="11" xfId="0" applyNumberFormat="1" applyFont="1" applyFill="1" applyBorder="1" applyAlignment="1">
      <alignment/>
    </xf>
    <xf numFmtId="0" fontId="6" fillId="15" borderId="11" xfId="0" applyFont="1" applyFill="1" applyBorder="1" applyAlignment="1">
      <alignment/>
    </xf>
    <xf numFmtId="0" fontId="6" fillId="15" borderId="12" xfId="0" applyFont="1" applyFill="1" applyBorder="1" applyAlignment="1">
      <alignment/>
    </xf>
    <xf numFmtId="0" fontId="6" fillId="22" borderId="11" xfId="0" applyFont="1" applyFill="1" applyBorder="1" applyAlignment="1">
      <alignment/>
    </xf>
    <xf numFmtId="0" fontId="10" fillId="15" borderId="11" xfId="0" applyFont="1" applyFill="1" applyBorder="1" applyAlignment="1">
      <alignment/>
    </xf>
    <xf numFmtId="0" fontId="10" fillId="15" borderId="11" xfId="0" applyFont="1" applyFill="1" applyBorder="1" applyAlignment="1">
      <alignment horizontal="center" vertical="center"/>
    </xf>
    <xf numFmtId="0" fontId="1" fillId="15" borderId="11" xfId="0" applyFont="1" applyFill="1" applyBorder="1" applyAlignment="1">
      <alignment vertical="top" wrapText="1"/>
    </xf>
    <xf numFmtId="0" fontId="2" fillId="15" borderId="11" xfId="0" applyFont="1" applyFill="1" applyBorder="1" applyAlignment="1">
      <alignment horizontal="center" vertical="top" wrapText="1"/>
    </xf>
    <xf numFmtId="0" fontId="2" fillId="15" borderId="11" xfId="0" applyFont="1" applyFill="1" applyBorder="1" applyAlignment="1">
      <alignment/>
    </xf>
    <xf numFmtId="0" fontId="3" fillId="15" borderId="11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/>
    </xf>
    <xf numFmtId="0" fontId="6" fillId="11" borderId="12" xfId="0" applyFont="1" applyFill="1" applyBorder="1" applyAlignment="1">
      <alignment/>
    </xf>
    <xf numFmtId="0" fontId="10" fillId="11" borderId="11" xfId="0" applyFont="1" applyFill="1" applyBorder="1" applyAlignment="1">
      <alignment/>
    </xf>
    <xf numFmtId="0" fontId="10" fillId="11" borderId="1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vertical="top" wrapText="1"/>
    </xf>
    <xf numFmtId="0" fontId="2" fillId="11" borderId="11" xfId="0" applyFont="1" applyFill="1" applyBorder="1" applyAlignment="1">
      <alignment horizontal="center" vertical="top" wrapText="1"/>
    </xf>
    <xf numFmtId="0" fontId="2" fillId="11" borderId="11" xfId="0" applyFont="1" applyFill="1" applyBorder="1" applyAlignment="1">
      <alignment/>
    </xf>
    <xf numFmtId="0" fontId="3" fillId="11" borderId="11" xfId="0" applyFont="1" applyFill="1" applyBorder="1" applyAlignment="1">
      <alignment horizontal="center" vertical="center" wrapText="1"/>
    </xf>
    <xf numFmtId="2" fontId="2" fillId="15" borderId="11" xfId="0" applyNumberFormat="1" applyFont="1" applyFill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10" fillId="19" borderId="11" xfId="0" applyFont="1" applyFill="1" applyBorder="1" applyAlignment="1">
      <alignment/>
    </xf>
    <xf numFmtId="0" fontId="10" fillId="19" borderId="11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vertical="top" wrapText="1"/>
    </xf>
    <xf numFmtId="0" fontId="2" fillId="19" borderId="11" xfId="0" applyFont="1" applyFill="1" applyBorder="1" applyAlignment="1">
      <alignment horizontal="center" vertical="top" wrapText="1"/>
    </xf>
    <xf numFmtId="2" fontId="2" fillId="19" borderId="11" xfId="0" applyNumberFormat="1" applyFont="1" applyFill="1" applyBorder="1" applyAlignment="1">
      <alignment horizontal="right" vertical="top" wrapText="1"/>
    </xf>
    <xf numFmtId="0" fontId="2" fillId="19" borderId="11" xfId="0" applyFont="1" applyFill="1" applyBorder="1" applyAlignment="1">
      <alignment horizontal="right" vertical="top" wrapText="1"/>
    </xf>
    <xf numFmtId="0" fontId="3" fillId="19" borderId="11" xfId="0" applyFont="1" applyFill="1" applyBorder="1" applyAlignment="1">
      <alignment vertical="top" wrapText="1"/>
    </xf>
    <xf numFmtId="0" fontId="3" fillId="19" borderId="11" xfId="0" applyFont="1" applyFill="1" applyBorder="1" applyAlignment="1">
      <alignment horizontal="center" vertical="center" wrapText="1"/>
    </xf>
    <xf numFmtId="0" fontId="20" fillId="22" borderId="11" xfId="0" applyFont="1" applyFill="1" applyBorder="1" applyAlignment="1">
      <alignment/>
    </xf>
    <xf numFmtId="0" fontId="20" fillId="22" borderId="12" xfId="0" applyFont="1" applyFill="1" applyBorder="1" applyAlignment="1">
      <alignment/>
    </xf>
    <xf numFmtId="0" fontId="22" fillId="22" borderId="11" xfId="0" applyFont="1" applyFill="1" applyBorder="1" applyAlignment="1">
      <alignment vertical="top" wrapText="1"/>
    </xf>
    <xf numFmtId="0" fontId="22" fillId="22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right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right" vertical="center" wrapText="1"/>
    </xf>
    <xf numFmtId="2" fontId="2" fillId="26" borderId="11" xfId="0" applyNumberFormat="1" applyFont="1" applyFill="1" applyBorder="1" applyAlignment="1">
      <alignment horizontal="right" vertical="center" wrapText="1"/>
    </xf>
    <xf numFmtId="2" fontId="22" fillId="26" borderId="11" xfId="0" applyNumberFormat="1" applyFont="1" applyFill="1" applyBorder="1" applyAlignment="1">
      <alignment horizontal="right" vertical="center" wrapText="1"/>
    </xf>
    <xf numFmtId="2" fontId="2" fillId="11" borderId="11" xfId="0" applyNumberFormat="1" applyFont="1" applyFill="1" applyBorder="1" applyAlignment="1">
      <alignment/>
    </xf>
    <xf numFmtId="0" fontId="6" fillId="25" borderId="11" xfId="0" applyFont="1" applyFill="1" applyBorder="1" applyAlignment="1">
      <alignment horizontal="right"/>
    </xf>
    <xf numFmtId="0" fontId="2" fillId="25" borderId="11" xfId="0" applyFont="1" applyFill="1" applyBorder="1" applyAlignment="1">
      <alignment horizontal="right"/>
    </xf>
    <xf numFmtId="2" fontId="2" fillId="25" borderId="11" xfId="0" applyNumberFormat="1" applyFont="1" applyFill="1" applyBorder="1" applyAlignment="1">
      <alignment horizontal="right" vertical="top" wrapText="1"/>
    </xf>
    <xf numFmtId="0" fontId="6" fillId="19" borderId="13" xfId="0" applyFont="1" applyFill="1" applyBorder="1" applyAlignment="1">
      <alignment/>
    </xf>
    <xf numFmtId="0" fontId="10" fillId="19" borderId="13" xfId="0" applyFont="1" applyFill="1" applyBorder="1" applyAlignment="1">
      <alignment/>
    </xf>
    <xf numFmtId="0" fontId="10" fillId="19" borderId="13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vertical="top" wrapText="1"/>
    </xf>
    <xf numFmtId="0" fontId="2" fillId="19" borderId="11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horizontal="right" vertical="top" wrapText="1"/>
    </xf>
    <xf numFmtId="0" fontId="20" fillId="26" borderId="11" xfId="0" applyFont="1" applyFill="1" applyBorder="1" applyAlignment="1">
      <alignment/>
    </xf>
    <xf numFmtId="0" fontId="20" fillId="26" borderId="12" xfId="0" applyFont="1" applyFill="1" applyBorder="1" applyAlignment="1">
      <alignment/>
    </xf>
    <xf numFmtId="0" fontId="46" fillId="26" borderId="11" xfId="0" applyFont="1" applyFill="1" applyBorder="1" applyAlignment="1">
      <alignment/>
    </xf>
    <xf numFmtId="0" fontId="46" fillId="26" borderId="11" xfId="0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vertical="top" wrapText="1"/>
    </xf>
    <xf numFmtId="0" fontId="47" fillId="26" borderId="11" xfId="0" applyFont="1" applyFill="1" applyBorder="1" applyAlignment="1">
      <alignment horizontal="center" vertical="top" wrapText="1"/>
    </xf>
    <xf numFmtId="0" fontId="47" fillId="26" borderId="11" xfId="0" applyFont="1" applyFill="1" applyBorder="1" applyAlignment="1">
      <alignment horizontal="right" vertical="top" wrapText="1"/>
    </xf>
    <xf numFmtId="0" fontId="47" fillId="0" borderId="11" xfId="0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/>
    </xf>
    <xf numFmtId="2" fontId="3" fillId="25" borderId="11" xfId="0" applyNumberFormat="1" applyFont="1" applyFill="1" applyBorder="1" applyAlignment="1">
      <alignment horizontal="right" vertical="center" wrapText="1"/>
    </xf>
    <xf numFmtId="176" fontId="2" fillId="25" borderId="11" xfId="0" applyNumberFormat="1" applyFont="1" applyFill="1" applyBorder="1" applyAlignment="1">
      <alignment horizontal="right" vertical="center" wrapText="1"/>
    </xf>
    <xf numFmtId="176" fontId="2" fillId="25" borderId="11" xfId="0" applyNumberFormat="1" applyFont="1" applyFill="1" applyBorder="1" applyAlignment="1">
      <alignment/>
    </xf>
    <xf numFmtId="2" fontId="9" fillId="24" borderId="0" xfId="0" applyNumberFormat="1" applyFont="1" applyFill="1" applyBorder="1" applyAlignment="1">
      <alignment horizontal="justify" vertical="top" wrapText="1"/>
    </xf>
    <xf numFmtId="0" fontId="3" fillId="26" borderId="11" xfId="0" applyFont="1" applyFill="1" applyBorder="1" applyAlignment="1">
      <alignment horizontal="right" vertical="center" wrapText="1"/>
    </xf>
    <xf numFmtId="0" fontId="1" fillId="25" borderId="11" xfId="0" applyFont="1" applyFill="1" applyBorder="1" applyAlignment="1">
      <alignment horizontal="center" vertical="top" wrapText="1"/>
    </xf>
    <xf numFmtId="0" fontId="15" fillId="25" borderId="11" xfId="0" applyFont="1" applyFill="1" applyBorder="1" applyAlignment="1">
      <alignment vertical="top" wrapText="1"/>
    </xf>
    <xf numFmtId="0" fontId="15" fillId="25" borderId="11" xfId="0" applyFont="1" applyFill="1" applyBorder="1" applyAlignment="1">
      <alignment horizontal="right" vertical="center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9" fillId="24" borderId="14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15" fillId="24" borderId="14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left"/>
    </xf>
    <xf numFmtId="0" fontId="2" fillId="24" borderId="12" xfId="0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horizontal="left" vertical="top" wrapText="1"/>
    </xf>
    <xf numFmtId="0" fontId="14" fillId="24" borderId="0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S1">
      <selection activeCell="Y27" sqref="Y2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12" t="s">
        <v>72</v>
      </c>
      <c r="AD1" s="212"/>
    </row>
    <row r="2" spans="29:30" ht="162" customHeight="1">
      <c r="AC2" s="218" t="s">
        <v>76</v>
      </c>
      <c r="AD2" s="218"/>
    </row>
    <row r="3" spans="1:30" ht="18.75">
      <c r="A3" s="11"/>
      <c r="B3" s="11"/>
      <c r="C3" s="215" t="s">
        <v>56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</row>
    <row r="4" spans="1:30" ht="18.75">
      <c r="A4" s="11"/>
      <c r="B4" s="11"/>
      <c r="C4" s="215" t="s">
        <v>75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</row>
    <row r="5" spans="1:30" ht="18.75">
      <c r="A5" s="11"/>
      <c r="B5" s="11"/>
      <c r="C5" s="215" t="s">
        <v>71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</row>
    <row r="6" spans="1:30" ht="18.75">
      <c r="A6" s="11"/>
      <c r="B6" s="11"/>
      <c r="C6" s="213" t="s">
        <v>55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</row>
    <row r="7" spans="1:30" ht="18.75">
      <c r="A7" s="11"/>
      <c r="B7" s="11"/>
      <c r="C7" s="214" t="s">
        <v>70</v>
      </c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</row>
    <row r="8" spans="1:30" ht="18.75">
      <c r="A8" s="11"/>
      <c r="B8" s="11"/>
      <c r="C8" s="215" t="s">
        <v>57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</row>
    <row r="9" spans="1:30" ht="18.75">
      <c r="A9" s="11"/>
      <c r="B9" s="11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</row>
    <row r="10" spans="1:30" ht="19.5">
      <c r="A10" s="11"/>
      <c r="B10" s="11"/>
      <c r="C10" s="228" t="s">
        <v>7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</row>
    <row r="11" spans="1:59" s="1" customFormat="1" ht="15.75" customHeight="1">
      <c r="A11" s="11"/>
      <c r="B11" s="11"/>
      <c r="C11" s="219" t="s">
        <v>58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216" t="s">
        <v>59</v>
      </c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17" t="s">
        <v>8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 t="s">
        <v>24</v>
      </c>
      <c r="P13" s="217"/>
      <c r="Q13" s="217"/>
      <c r="R13" s="217"/>
      <c r="S13" s="217"/>
      <c r="T13" s="217"/>
      <c r="U13" s="217"/>
      <c r="V13" s="217"/>
      <c r="W13" s="217"/>
      <c r="X13" s="217"/>
      <c r="Y13" s="217" t="s">
        <v>26</v>
      </c>
      <c r="Z13" s="223" t="s">
        <v>0</v>
      </c>
      <c r="AA13" s="222" t="s">
        <v>54</v>
      </c>
      <c r="AB13" s="222"/>
      <c r="AC13" s="222"/>
      <c r="AD13" s="22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17" t="s">
        <v>35</v>
      </c>
      <c r="B14" s="217"/>
      <c r="C14" s="217"/>
      <c r="D14" s="217" t="s">
        <v>36</v>
      </c>
      <c r="E14" s="217"/>
      <c r="F14" s="217" t="s">
        <v>37</v>
      </c>
      <c r="G14" s="217"/>
      <c r="H14" s="217" t="s">
        <v>34</v>
      </c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29"/>
      <c r="Z14" s="224"/>
      <c r="AA14" s="222" t="s">
        <v>53</v>
      </c>
      <c r="AB14" s="222" t="s">
        <v>52</v>
      </c>
      <c r="AC14" s="222" t="s">
        <v>51</v>
      </c>
      <c r="AD14" s="222" t="s">
        <v>50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29"/>
      <c r="Z15" s="224"/>
      <c r="AA15" s="222"/>
      <c r="AB15" s="222"/>
      <c r="AC15" s="222"/>
      <c r="AD15" s="22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29"/>
      <c r="Z16" s="225"/>
      <c r="AA16" s="222"/>
      <c r="AB16" s="222"/>
      <c r="AC16" s="222"/>
      <c r="AD16" s="22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49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24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77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24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78</v>
      </c>
      <c r="Z21" s="50" t="s">
        <v>80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48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79</v>
      </c>
      <c r="Z22" s="50" t="s">
        <v>80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81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24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82</v>
      </c>
      <c r="Z24" s="50"/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36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83</v>
      </c>
      <c r="Z25" s="50" t="s">
        <v>80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24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84</v>
      </c>
      <c r="Z26" s="50"/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24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85</v>
      </c>
      <c r="Z27" s="50"/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24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86</v>
      </c>
      <c r="Z28" s="50"/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2" t="s">
        <v>40</v>
      </c>
      <c r="Z29" s="50"/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/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19</v>
      </c>
      <c r="Z31" s="50"/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12</v>
      </c>
      <c r="Z32" s="50"/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1" t="s">
        <v>20</v>
      </c>
      <c r="Z33" s="50"/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21</v>
      </c>
      <c r="Z34" s="50"/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16</v>
      </c>
      <c r="Z35" s="50"/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18</v>
      </c>
      <c r="Z36" s="50"/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19</v>
      </c>
      <c r="Z37" s="50"/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24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2" t="s">
        <v>28</v>
      </c>
      <c r="Z38" s="50"/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48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39</v>
      </c>
      <c r="Z40" s="50"/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18</v>
      </c>
      <c r="Z41" s="50"/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1" t="s">
        <v>22</v>
      </c>
      <c r="Z42" s="50"/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47</v>
      </c>
      <c r="Z43" s="50"/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13</v>
      </c>
      <c r="Z44" s="50"/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17</v>
      </c>
      <c r="Z45" s="50"/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23</v>
      </c>
      <c r="Z46" s="50"/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24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29</v>
      </c>
      <c r="Z47" s="50"/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30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24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2" t="s">
        <v>31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30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14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17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1" t="s">
        <v>23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24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32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30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24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2" t="s">
        <v>33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30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38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15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46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24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2" t="s">
        <v>66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24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67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24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68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1" t="s">
        <v>69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1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67"/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1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67"/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1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68"/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1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69"/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25:59" s="42" customFormat="1" ht="12.75">
      <c r="Y69" s="64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25:59" s="42" customFormat="1" ht="12.75">
      <c r="Y70" s="64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65" t="s">
        <v>65</v>
      </c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4"/>
      <c r="Z71" s="66"/>
      <c r="AA71" s="66"/>
      <c r="AB71" s="66"/>
      <c r="AC71" s="66"/>
      <c r="AD71" s="66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64" t="s">
        <v>60</v>
      </c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45"/>
      <c r="Z72" s="64"/>
      <c r="AA72" s="64"/>
      <c r="AB72" s="64"/>
      <c r="AC72" s="220"/>
      <c r="AD72" s="221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 customHeight="1">
      <c r="J73" s="64" t="s">
        <v>61</v>
      </c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45"/>
      <c r="Z73" s="64"/>
      <c r="AA73" s="64"/>
      <c r="AB73" s="64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 customHeight="1">
      <c r="J74" s="64" t="s">
        <v>62</v>
      </c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9"/>
      <c r="Z74" s="64"/>
      <c r="AA74" s="64"/>
      <c r="AB74" s="64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 customHeight="1">
      <c r="J75" s="64"/>
      <c r="K75" s="64" t="s">
        <v>45</v>
      </c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1"/>
      <c r="Z75" s="64"/>
      <c r="AA75" s="64"/>
      <c r="AB75" s="64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45" t="s">
        <v>63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1"/>
      <c r="AB76" s="227" t="s">
        <v>44</v>
      </c>
      <c r="AC76" s="227"/>
      <c r="AD76" s="227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226" t="s">
        <v>43</v>
      </c>
      <c r="K77" s="226"/>
      <c r="L77" s="226"/>
      <c r="M77" s="226"/>
      <c r="N77" s="226"/>
      <c r="O77" s="226"/>
      <c r="P77" s="226"/>
      <c r="Q77" s="226"/>
      <c r="R77" s="45"/>
      <c r="S77" s="45"/>
      <c r="T77" s="45"/>
      <c r="U77" s="45"/>
      <c r="V77" s="45"/>
      <c r="W77" s="45"/>
      <c r="X77" s="45"/>
      <c r="Y77" s="1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5:59" s="39" customFormat="1" ht="23.25">
      <c r="Y78" s="1"/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5:59" s="1" customFormat="1" ht="15">
      <c r="Y80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5:59" s="1" customFormat="1" ht="15">
      <c r="Y81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5:59" s="1" customFormat="1" ht="15">
      <c r="Y82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5:59" s="1" customFormat="1" ht="15">
      <c r="Y8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29">
    <mergeCell ref="J77:Q77"/>
    <mergeCell ref="AB76:AD76"/>
    <mergeCell ref="O13:X16"/>
    <mergeCell ref="C10:AD10"/>
    <mergeCell ref="AD14:AD16"/>
    <mergeCell ref="Y13:Y16"/>
    <mergeCell ref="AC14:AC16"/>
    <mergeCell ref="AA14:AA16"/>
    <mergeCell ref="A13:N13"/>
    <mergeCell ref="C11:N11"/>
    <mergeCell ref="AC72:AD72"/>
    <mergeCell ref="AA13:AD13"/>
    <mergeCell ref="Z13:Z16"/>
    <mergeCell ref="AB14:AB16"/>
    <mergeCell ref="C12:AD12"/>
    <mergeCell ref="A14:C16"/>
    <mergeCell ref="H14:N16"/>
    <mergeCell ref="AC2:AD2"/>
    <mergeCell ref="C4:AD4"/>
    <mergeCell ref="O11:AD11"/>
    <mergeCell ref="D14:E16"/>
    <mergeCell ref="F14:G16"/>
    <mergeCell ref="C3:AD3"/>
    <mergeCell ref="AC1:AD1"/>
    <mergeCell ref="C6:AD6"/>
    <mergeCell ref="C7:AD7"/>
    <mergeCell ref="C9:AD9"/>
    <mergeCell ref="C8:AD8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324"/>
  <sheetViews>
    <sheetView tabSelected="1" view="pageBreakPreview" zoomScaleNormal="70" zoomScaleSheetLayoutView="100" zoomScalePageLayoutView="0" workbookViewId="0" topLeftCell="B19">
      <selection activeCell="AK27" sqref="AK27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6" width="4.00390625" style="0" customWidth="1"/>
    <col min="17" max="17" width="0.42578125" style="0" customWidth="1"/>
    <col min="18" max="25" width="4.00390625" style="38" hidden="1" customWidth="1"/>
    <col min="26" max="26" width="72.28125" style="0" customWidth="1"/>
    <col min="27" max="27" width="19.7109375" style="0" customWidth="1"/>
    <col min="31" max="31" width="10.28125" style="0" customWidth="1"/>
    <col min="32" max="32" width="10.8515625" style="0" customWidth="1"/>
    <col min="33" max="33" width="0.13671875" style="0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212" t="s">
        <v>25</v>
      </c>
      <c r="AF1" s="212"/>
      <c r="AG1" s="212"/>
      <c r="AH1" s="212"/>
      <c r="AI1" s="212"/>
      <c r="AJ1" s="13"/>
      <c r="AK1" s="2"/>
      <c r="AL1" s="2"/>
      <c r="AM1" s="2"/>
      <c r="AN1" s="2"/>
    </row>
    <row r="2" spans="2:40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230" t="s">
        <v>151</v>
      </c>
      <c r="AF2" s="230"/>
      <c r="AG2" s="230"/>
      <c r="AH2" s="230"/>
      <c r="AI2" s="230"/>
      <c r="AJ2" s="13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218"/>
      <c r="AF4" s="218"/>
      <c r="AG4" s="218"/>
      <c r="AH4" s="218"/>
      <c r="AI4" s="218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210" t="s">
        <v>74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211" t="s">
        <v>115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209" t="s">
        <v>64</v>
      </c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231" t="s">
        <v>87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211" t="s">
        <v>73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219" t="s">
        <v>41</v>
      </c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219" t="s">
        <v>42</v>
      </c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203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9" customFormat="1" ht="15" customHeight="1">
      <c r="A16" s="10"/>
      <c r="B16" s="217" t="s">
        <v>8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38" t="s">
        <v>24</v>
      </c>
      <c r="Q16" s="233"/>
      <c r="R16" s="233"/>
      <c r="S16" s="233"/>
      <c r="T16" s="233"/>
      <c r="U16" s="233"/>
      <c r="V16" s="233"/>
      <c r="W16" s="233"/>
      <c r="X16" s="233"/>
      <c r="Y16" s="233"/>
      <c r="Z16" s="217" t="s">
        <v>26</v>
      </c>
      <c r="AA16" s="217" t="s">
        <v>0</v>
      </c>
      <c r="AB16" s="217" t="s">
        <v>27</v>
      </c>
      <c r="AC16" s="217"/>
      <c r="AD16" s="217"/>
      <c r="AE16" s="217"/>
      <c r="AF16" s="217"/>
      <c r="AG16" s="217"/>
      <c r="AH16" s="222" t="s">
        <v>9</v>
      </c>
      <c r="AI16" s="222"/>
      <c r="AJ16" s="10"/>
    </row>
    <row r="17" spans="1:36" s="39" customFormat="1" ht="15" customHeight="1">
      <c r="A17" s="10"/>
      <c r="B17" s="217" t="s">
        <v>35</v>
      </c>
      <c r="C17" s="217"/>
      <c r="D17" s="217"/>
      <c r="E17" s="217" t="s">
        <v>36</v>
      </c>
      <c r="F17" s="217"/>
      <c r="G17" s="217" t="s">
        <v>37</v>
      </c>
      <c r="H17" s="217"/>
      <c r="I17" s="232" t="s">
        <v>34</v>
      </c>
      <c r="J17" s="233"/>
      <c r="K17" s="233"/>
      <c r="L17" s="233"/>
      <c r="M17" s="233"/>
      <c r="N17" s="233"/>
      <c r="O17" s="234"/>
      <c r="P17" s="239"/>
      <c r="Q17" s="240"/>
      <c r="R17" s="240"/>
      <c r="S17" s="240"/>
      <c r="T17" s="240"/>
      <c r="U17" s="240"/>
      <c r="V17" s="240"/>
      <c r="W17" s="240"/>
      <c r="X17" s="240"/>
      <c r="Y17" s="240"/>
      <c r="Z17" s="217"/>
      <c r="AA17" s="217"/>
      <c r="AB17" s="217"/>
      <c r="AC17" s="217"/>
      <c r="AD17" s="217"/>
      <c r="AE17" s="217"/>
      <c r="AF17" s="217"/>
      <c r="AG17" s="217"/>
      <c r="AH17" s="222"/>
      <c r="AI17" s="222"/>
      <c r="AJ17" s="10"/>
    </row>
    <row r="18" spans="1:36" s="39" customFormat="1" ht="96">
      <c r="A18" s="10"/>
      <c r="B18" s="217"/>
      <c r="C18" s="217"/>
      <c r="D18" s="217"/>
      <c r="E18" s="217"/>
      <c r="F18" s="217"/>
      <c r="G18" s="217"/>
      <c r="H18" s="217"/>
      <c r="I18" s="235"/>
      <c r="J18" s="236"/>
      <c r="K18" s="236"/>
      <c r="L18" s="236"/>
      <c r="M18" s="236"/>
      <c r="N18" s="236"/>
      <c r="O18" s="237"/>
      <c r="P18" s="241"/>
      <c r="Q18" s="236"/>
      <c r="R18" s="236"/>
      <c r="S18" s="236"/>
      <c r="T18" s="236"/>
      <c r="U18" s="236"/>
      <c r="V18" s="236"/>
      <c r="W18" s="236"/>
      <c r="X18" s="236"/>
      <c r="Y18" s="236"/>
      <c r="Z18" s="217"/>
      <c r="AA18" s="217"/>
      <c r="AB18" s="56">
        <v>2014</v>
      </c>
      <c r="AC18" s="56">
        <v>2015</v>
      </c>
      <c r="AD18" s="56">
        <v>2016</v>
      </c>
      <c r="AE18" s="56">
        <v>2017</v>
      </c>
      <c r="AF18" s="56">
        <v>2018</v>
      </c>
      <c r="AG18" s="56" t="s">
        <v>6</v>
      </c>
      <c r="AH18" s="58" t="s">
        <v>1</v>
      </c>
      <c r="AI18" s="58" t="s">
        <v>2</v>
      </c>
      <c r="AJ18" s="10"/>
    </row>
    <row r="19" spans="1:36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7">
        <v>16</v>
      </c>
      <c r="R19" s="56">
        <v>17</v>
      </c>
      <c r="S19" s="57">
        <v>18</v>
      </c>
      <c r="T19" s="56">
        <v>19</v>
      </c>
      <c r="U19" s="57">
        <v>20</v>
      </c>
      <c r="V19" s="56">
        <v>21</v>
      </c>
      <c r="W19" s="57">
        <v>22</v>
      </c>
      <c r="X19" s="56">
        <v>23</v>
      </c>
      <c r="Y19" s="57">
        <v>24</v>
      </c>
      <c r="Z19" s="56">
        <v>25</v>
      </c>
      <c r="AA19" s="57">
        <v>26</v>
      </c>
      <c r="AB19" s="56">
        <v>27</v>
      </c>
      <c r="AC19" s="57">
        <v>28</v>
      </c>
      <c r="AD19" s="56">
        <v>29</v>
      </c>
      <c r="AE19" s="57">
        <v>30</v>
      </c>
      <c r="AF19" s="56">
        <v>31</v>
      </c>
      <c r="AG19" s="57">
        <v>32</v>
      </c>
      <c r="AH19" s="56">
        <v>33</v>
      </c>
      <c r="AI19" s="57">
        <v>34</v>
      </c>
      <c r="AJ19" s="10"/>
    </row>
    <row r="20" spans="1:36" s="39" customFormat="1" ht="14.25" customHeight="1">
      <c r="A20" s="10"/>
      <c r="B20" s="169"/>
      <c r="C20" s="169"/>
      <c r="D20" s="169"/>
      <c r="E20" s="170"/>
      <c r="F20" s="170"/>
      <c r="G20" s="170"/>
      <c r="H20" s="170"/>
      <c r="I20" s="170">
        <v>0</v>
      </c>
      <c r="J20" s="169">
        <v>3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71" t="s">
        <v>11</v>
      </c>
      <c r="AA20" s="95" t="s">
        <v>3</v>
      </c>
      <c r="AB20" s="201">
        <f>AB28+AB37+AB53+AB61+AB69</f>
        <v>11303.487</v>
      </c>
      <c r="AC20" s="172">
        <f>(AC28+AC37+AC53+AC61+AC69)</f>
        <v>6013.611</v>
      </c>
      <c r="AD20" s="172">
        <f>(AD28+AD37+AD53+AD61+AD69)</f>
        <v>0</v>
      </c>
      <c r="AE20" s="172">
        <f>(AE28+AE37+AE53+AE61++AE69)</f>
        <v>0</v>
      </c>
      <c r="AF20" s="172">
        <f>(AF28+AF37+AF53+AF61+AF69)</f>
        <v>0</v>
      </c>
      <c r="AG20" s="172"/>
      <c r="AH20" s="200">
        <f>(AB20+AC20+AD20+AE20+AF20)</f>
        <v>17317.097999999998</v>
      </c>
      <c r="AI20" s="99">
        <v>2018</v>
      </c>
      <c r="AJ20" s="10"/>
    </row>
    <row r="21" spans="1:36" s="39" customFormat="1" ht="14.25" customHeight="1">
      <c r="A21" s="10"/>
      <c r="B21" s="173"/>
      <c r="C21" s="173"/>
      <c r="D21" s="173"/>
      <c r="E21" s="174"/>
      <c r="F21" s="174"/>
      <c r="G21" s="174"/>
      <c r="H21" s="174"/>
      <c r="I21" s="174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14" t="s">
        <v>133</v>
      </c>
      <c r="AA21" s="107" t="s">
        <v>109</v>
      </c>
      <c r="AB21" s="176">
        <f>AB63+AB71</f>
        <v>1946.3600000000001</v>
      </c>
      <c r="AC21" s="175"/>
      <c r="AD21" s="175"/>
      <c r="AE21" s="175"/>
      <c r="AF21" s="175"/>
      <c r="AG21" s="175"/>
      <c r="AH21" s="98"/>
      <c r="AI21" s="110"/>
      <c r="AJ21" s="10"/>
    </row>
    <row r="22" spans="1:36" s="39" customFormat="1" ht="14.25" customHeight="1">
      <c r="A22" s="10"/>
      <c r="B22" s="173"/>
      <c r="C22" s="173"/>
      <c r="D22" s="173"/>
      <c r="E22" s="174"/>
      <c r="F22" s="174"/>
      <c r="G22" s="174"/>
      <c r="H22" s="174"/>
      <c r="I22" s="174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14" t="s">
        <v>134</v>
      </c>
      <c r="AA22" s="107" t="s">
        <v>109</v>
      </c>
      <c r="AB22" s="176">
        <f>AB41+AB64+AB72</f>
        <v>5007.226999999999</v>
      </c>
      <c r="AC22" s="175">
        <f>(AC55)</f>
        <v>4491.811</v>
      </c>
      <c r="AD22" s="175"/>
      <c r="AE22" s="175"/>
      <c r="AF22" s="175"/>
      <c r="AG22" s="175"/>
      <c r="AH22" s="98"/>
      <c r="AI22" s="110"/>
      <c r="AJ22" s="10"/>
    </row>
    <row r="23" spans="1:36" s="39" customFormat="1" ht="14.25" customHeight="1">
      <c r="A23" s="10"/>
      <c r="B23" s="173"/>
      <c r="C23" s="173"/>
      <c r="D23" s="173"/>
      <c r="E23" s="174"/>
      <c r="F23" s="174"/>
      <c r="G23" s="174"/>
      <c r="H23" s="174"/>
      <c r="I23" s="174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14" t="s">
        <v>150</v>
      </c>
      <c r="AA23" s="107" t="s">
        <v>109</v>
      </c>
      <c r="AB23" s="176">
        <f>AB40</f>
        <v>3932.7</v>
      </c>
      <c r="AC23" s="175"/>
      <c r="AD23" s="175"/>
      <c r="AE23" s="175"/>
      <c r="AF23" s="175"/>
      <c r="AG23" s="175"/>
      <c r="AH23" s="98"/>
      <c r="AI23" s="110"/>
      <c r="AJ23" s="10"/>
    </row>
    <row r="24" spans="1:36" s="39" customFormat="1" ht="14.25" customHeight="1">
      <c r="A24" s="10"/>
      <c r="B24" s="173"/>
      <c r="C24" s="173"/>
      <c r="D24" s="173"/>
      <c r="E24" s="174"/>
      <c r="F24" s="174"/>
      <c r="G24" s="174"/>
      <c r="H24" s="174"/>
      <c r="I24" s="174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14" t="s">
        <v>135</v>
      </c>
      <c r="AA24" s="107" t="s">
        <v>109</v>
      </c>
      <c r="AB24" s="177">
        <f>(AB31+AB34+AB39)</f>
        <v>417.2</v>
      </c>
      <c r="AC24" s="175">
        <f>(AC54)</f>
        <v>1446.8</v>
      </c>
      <c r="AD24" s="175"/>
      <c r="AE24" s="175"/>
      <c r="AF24" s="175"/>
      <c r="AG24" s="175"/>
      <c r="AH24" s="98"/>
      <c r="AI24" s="110"/>
      <c r="AJ24" s="10"/>
    </row>
    <row r="25" spans="1:36" s="39" customFormat="1" ht="24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54"/>
      <c r="Q25" s="54"/>
      <c r="R25" s="60"/>
      <c r="S25" s="60"/>
      <c r="T25" s="60"/>
      <c r="U25" s="60"/>
      <c r="V25" s="60"/>
      <c r="W25" s="60"/>
      <c r="X25" s="60"/>
      <c r="Y25" s="60"/>
      <c r="Z25" s="51" t="s">
        <v>88</v>
      </c>
      <c r="AA25" s="50" t="s">
        <v>112</v>
      </c>
      <c r="AB25" s="70">
        <v>4548.9</v>
      </c>
      <c r="AC25" s="70">
        <v>575</v>
      </c>
      <c r="AD25" s="70">
        <v>575</v>
      </c>
      <c r="AE25" s="70">
        <v>575</v>
      </c>
      <c r="AF25" s="70">
        <v>375</v>
      </c>
      <c r="AG25" s="70"/>
      <c r="AH25" s="98">
        <v>6648.9</v>
      </c>
      <c r="AI25" s="58">
        <v>2018</v>
      </c>
      <c r="AJ25" s="10"/>
    </row>
    <row r="26" spans="1:36" s="39" customFormat="1" ht="24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54"/>
      <c r="Q26" s="54"/>
      <c r="R26" s="60"/>
      <c r="S26" s="60"/>
      <c r="T26" s="60"/>
      <c r="U26" s="60"/>
      <c r="V26" s="60"/>
      <c r="W26" s="60"/>
      <c r="X26" s="60"/>
      <c r="Y26" s="60"/>
      <c r="Z26" s="51" t="s">
        <v>89</v>
      </c>
      <c r="AA26" s="50" t="s">
        <v>112</v>
      </c>
      <c r="AB26" s="70">
        <v>4548.9</v>
      </c>
      <c r="AC26" s="70">
        <v>575</v>
      </c>
      <c r="AD26" s="70">
        <v>575</v>
      </c>
      <c r="AE26" s="70">
        <v>575</v>
      </c>
      <c r="AF26" s="70">
        <v>375</v>
      </c>
      <c r="AG26" s="70"/>
      <c r="AH26" s="98">
        <v>6648.9</v>
      </c>
      <c r="AI26" s="58">
        <v>2018</v>
      </c>
      <c r="AJ26" s="10"/>
    </row>
    <row r="27" spans="1:36" s="39" customFormat="1" ht="24">
      <c r="A27" s="10"/>
      <c r="B27" s="49"/>
      <c r="C27" s="49"/>
      <c r="D27" s="49"/>
      <c r="E27" s="59"/>
      <c r="F27" s="59"/>
      <c r="G27" s="59"/>
      <c r="H27" s="59"/>
      <c r="I27" s="59"/>
      <c r="J27" s="54"/>
      <c r="K27" s="54"/>
      <c r="L27" s="54"/>
      <c r="M27" s="54"/>
      <c r="N27" s="54"/>
      <c r="O27" s="54"/>
      <c r="P27" s="54"/>
      <c r="Q27" s="54"/>
      <c r="R27" s="60"/>
      <c r="S27" s="60"/>
      <c r="T27" s="60"/>
      <c r="U27" s="60"/>
      <c r="V27" s="60"/>
      <c r="W27" s="60"/>
      <c r="X27" s="60"/>
      <c r="Y27" s="60"/>
      <c r="Z27" s="51" t="s">
        <v>90</v>
      </c>
      <c r="AA27" s="50" t="s">
        <v>80</v>
      </c>
      <c r="AB27" s="71">
        <v>30</v>
      </c>
      <c r="AC27" s="69">
        <v>35</v>
      </c>
      <c r="AD27" s="69">
        <v>40</v>
      </c>
      <c r="AE27" s="69">
        <v>45</v>
      </c>
      <c r="AF27" s="69">
        <v>50</v>
      </c>
      <c r="AG27" s="69"/>
      <c r="AH27" s="97">
        <v>50</v>
      </c>
      <c r="AI27" s="58">
        <v>2018</v>
      </c>
      <c r="AJ27" s="10"/>
    </row>
    <row r="28" spans="1:36" s="100" customFormat="1" ht="15">
      <c r="A28" s="89"/>
      <c r="B28" s="90">
        <v>5</v>
      </c>
      <c r="C28" s="90">
        <v>0</v>
      </c>
      <c r="D28" s="90">
        <v>3</v>
      </c>
      <c r="E28" s="91">
        <v>0</v>
      </c>
      <c r="F28" s="91">
        <v>4</v>
      </c>
      <c r="G28" s="91">
        <v>1</v>
      </c>
      <c r="H28" s="91">
        <v>2</v>
      </c>
      <c r="I28" s="91">
        <v>0</v>
      </c>
      <c r="J28" s="90">
        <v>3</v>
      </c>
      <c r="K28" s="90">
        <v>1</v>
      </c>
      <c r="L28" s="90">
        <v>0</v>
      </c>
      <c r="M28" s="90">
        <v>0</v>
      </c>
      <c r="N28" s="90">
        <v>0</v>
      </c>
      <c r="O28" s="90">
        <v>0</v>
      </c>
      <c r="P28" s="92"/>
      <c r="Q28" s="92"/>
      <c r="R28" s="93"/>
      <c r="S28" s="93"/>
      <c r="T28" s="93"/>
      <c r="U28" s="93"/>
      <c r="V28" s="93"/>
      <c r="W28" s="93"/>
      <c r="X28" s="93"/>
      <c r="Y28" s="93"/>
      <c r="Z28" s="94" t="s">
        <v>127</v>
      </c>
      <c r="AA28" s="95" t="s">
        <v>112</v>
      </c>
      <c r="AB28" s="96">
        <f>AB29+AB33</f>
        <v>75</v>
      </c>
      <c r="AC28" s="97">
        <f>(AC29+AC33)</f>
        <v>75</v>
      </c>
      <c r="AD28" s="97">
        <v>0</v>
      </c>
      <c r="AE28" s="97">
        <v>0</v>
      </c>
      <c r="AF28" s="97">
        <v>0</v>
      </c>
      <c r="AG28" s="97"/>
      <c r="AH28" s="98">
        <f>SUM(AB28:AG28)</f>
        <v>150</v>
      </c>
      <c r="AI28" s="99">
        <v>2018</v>
      </c>
      <c r="AJ28" s="89"/>
    </row>
    <row r="29" spans="1:36" s="111" customFormat="1" ht="24">
      <c r="A29" s="101"/>
      <c r="B29" s="102">
        <v>5</v>
      </c>
      <c r="C29" s="102">
        <v>0</v>
      </c>
      <c r="D29" s="102">
        <v>3</v>
      </c>
      <c r="E29" s="103">
        <v>0</v>
      </c>
      <c r="F29" s="103">
        <v>4</v>
      </c>
      <c r="G29" s="103">
        <v>1</v>
      </c>
      <c r="H29" s="103">
        <v>2</v>
      </c>
      <c r="I29" s="103">
        <v>0</v>
      </c>
      <c r="J29" s="102">
        <v>3</v>
      </c>
      <c r="K29" s="102">
        <v>1</v>
      </c>
      <c r="L29" s="102">
        <v>1</v>
      </c>
      <c r="M29" s="102">
        <v>1</v>
      </c>
      <c r="N29" s="102">
        <v>0</v>
      </c>
      <c r="O29" s="102">
        <v>0</v>
      </c>
      <c r="P29" s="104"/>
      <c r="Q29" s="104"/>
      <c r="R29" s="105"/>
      <c r="S29" s="105"/>
      <c r="T29" s="105"/>
      <c r="U29" s="105"/>
      <c r="V29" s="105"/>
      <c r="W29" s="105"/>
      <c r="X29" s="105"/>
      <c r="Y29" s="105"/>
      <c r="Z29" s="106" t="s">
        <v>91</v>
      </c>
      <c r="AA29" s="107" t="s">
        <v>112</v>
      </c>
      <c r="AB29" s="108">
        <f>AB31</f>
        <v>38</v>
      </c>
      <c r="AC29" s="108">
        <f>AC31</f>
        <v>35</v>
      </c>
      <c r="AD29" s="108">
        <f>AD31</f>
        <v>0</v>
      </c>
      <c r="AE29" s="108">
        <f>AE31</f>
        <v>0</v>
      </c>
      <c r="AF29" s="108">
        <f>AF31</f>
        <v>0</v>
      </c>
      <c r="AG29" s="109"/>
      <c r="AH29" s="98">
        <v>0</v>
      </c>
      <c r="AI29" s="110">
        <v>2018</v>
      </c>
      <c r="AJ29" s="101"/>
    </row>
    <row r="30" spans="1:36" s="39" customFormat="1" ht="24">
      <c r="A30" s="10"/>
      <c r="B30" s="49"/>
      <c r="C30" s="49"/>
      <c r="D30" s="49"/>
      <c r="E30" s="59"/>
      <c r="F30" s="59"/>
      <c r="G30" s="59"/>
      <c r="H30" s="59"/>
      <c r="I30" s="59"/>
      <c r="J30" s="49"/>
      <c r="K30" s="49"/>
      <c r="L30" s="49"/>
      <c r="M30" s="49"/>
      <c r="N30" s="49"/>
      <c r="O30" s="49"/>
      <c r="P30" s="54"/>
      <c r="Q30" s="54"/>
      <c r="R30" s="60"/>
      <c r="S30" s="60"/>
      <c r="T30" s="60"/>
      <c r="U30" s="60"/>
      <c r="V30" s="60"/>
      <c r="W30" s="60"/>
      <c r="X30" s="60"/>
      <c r="Y30" s="60"/>
      <c r="Z30" s="51" t="s">
        <v>92</v>
      </c>
      <c r="AA30" s="50" t="s">
        <v>111</v>
      </c>
      <c r="AB30" s="51">
        <v>1</v>
      </c>
      <c r="AC30" s="61">
        <v>3</v>
      </c>
      <c r="AD30" s="61">
        <v>5</v>
      </c>
      <c r="AE30" s="61">
        <v>7</v>
      </c>
      <c r="AF30" s="61">
        <v>9</v>
      </c>
      <c r="AG30" s="61"/>
      <c r="AH30" s="118">
        <v>9</v>
      </c>
      <c r="AI30" s="58">
        <v>2018</v>
      </c>
      <c r="AJ30" s="10"/>
    </row>
    <row r="31" spans="1:36" s="39" customFormat="1" ht="24">
      <c r="A31" s="10"/>
      <c r="B31" s="112">
        <v>5</v>
      </c>
      <c r="C31" s="112">
        <v>0</v>
      </c>
      <c r="D31" s="112">
        <v>3</v>
      </c>
      <c r="E31" s="113">
        <v>0</v>
      </c>
      <c r="F31" s="113">
        <v>4</v>
      </c>
      <c r="G31" s="113">
        <v>1</v>
      </c>
      <c r="H31" s="113">
        <v>2</v>
      </c>
      <c r="I31" s="113">
        <v>0</v>
      </c>
      <c r="J31" s="112">
        <v>3</v>
      </c>
      <c r="K31" s="112">
        <v>1</v>
      </c>
      <c r="L31" s="112">
        <v>1</v>
      </c>
      <c r="M31" s="112">
        <v>1</v>
      </c>
      <c r="N31" s="112">
        <v>0</v>
      </c>
      <c r="O31" s="49">
        <v>1</v>
      </c>
      <c r="P31" s="54"/>
      <c r="Q31" s="54"/>
      <c r="R31" s="60"/>
      <c r="S31" s="60"/>
      <c r="T31" s="60"/>
      <c r="U31" s="60"/>
      <c r="V31" s="60"/>
      <c r="W31" s="60"/>
      <c r="X31" s="60"/>
      <c r="Y31" s="60"/>
      <c r="Z31" s="124" t="s">
        <v>122</v>
      </c>
      <c r="AA31" s="50" t="s">
        <v>112</v>
      </c>
      <c r="AB31" s="51">
        <v>38</v>
      </c>
      <c r="AC31" s="61">
        <v>35</v>
      </c>
      <c r="AD31" s="61">
        <v>0</v>
      </c>
      <c r="AE31" s="61">
        <v>0</v>
      </c>
      <c r="AF31" s="61">
        <v>0</v>
      </c>
      <c r="AG31" s="61"/>
      <c r="AH31" s="118">
        <v>38</v>
      </c>
      <c r="AI31" s="58">
        <v>2018</v>
      </c>
      <c r="AJ31" s="10"/>
    </row>
    <row r="32" spans="1:36" s="39" customFormat="1" ht="48">
      <c r="A32" s="10"/>
      <c r="B32" s="112">
        <v>5</v>
      </c>
      <c r="C32" s="112">
        <v>0</v>
      </c>
      <c r="D32" s="112">
        <v>3</v>
      </c>
      <c r="E32" s="113">
        <v>0</v>
      </c>
      <c r="F32" s="113">
        <v>4</v>
      </c>
      <c r="G32" s="113">
        <v>1</v>
      </c>
      <c r="H32" s="113">
        <v>2</v>
      </c>
      <c r="I32" s="113">
        <v>0</v>
      </c>
      <c r="J32" s="112">
        <v>3</v>
      </c>
      <c r="K32" s="112">
        <v>1</v>
      </c>
      <c r="L32" s="112">
        <v>1</v>
      </c>
      <c r="M32" s="112">
        <v>1</v>
      </c>
      <c r="N32" s="112">
        <v>0</v>
      </c>
      <c r="O32" s="49">
        <v>2</v>
      </c>
      <c r="P32" s="54"/>
      <c r="Q32" s="54"/>
      <c r="R32" s="60"/>
      <c r="S32" s="60"/>
      <c r="T32" s="60"/>
      <c r="U32" s="60"/>
      <c r="V32" s="60"/>
      <c r="W32" s="60"/>
      <c r="X32" s="60"/>
      <c r="Y32" s="60"/>
      <c r="Z32" s="51" t="s">
        <v>93</v>
      </c>
      <c r="AA32" s="50" t="s">
        <v>110</v>
      </c>
      <c r="AB32" s="71" t="s">
        <v>113</v>
      </c>
      <c r="AC32" s="71" t="s">
        <v>113</v>
      </c>
      <c r="AD32" s="71" t="s">
        <v>113</v>
      </c>
      <c r="AE32" s="71" t="s">
        <v>113</v>
      </c>
      <c r="AF32" s="71" t="s">
        <v>113</v>
      </c>
      <c r="AG32" s="61"/>
      <c r="AH32" s="96" t="s">
        <v>113</v>
      </c>
      <c r="AI32" s="58">
        <v>2018</v>
      </c>
      <c r="AJ32" s="10"/>
    </row>
    <row r="33" spans="1:36" s="39" customFormat="1" ht="15">
      <c r="A33" s="10"/>
      <c r="B33" s="102">
        <v>5</v>
      </c>
      <c r="C33" s="102">
        <v>0</v>
      </c>
      <c r="D33" s="102">
        <v>3</v>
      </c>
      <c r="E33" s="103">
        <v>0</v>
      </c>
      <c r="F33" s="103">
        <v>4</v>
      </c>
      <c r="G33" s="103">
        <v>1</v>
      </c>
      <c r="H33" s="103">
        <v>2</v>
      </c>
      <c r="I33" s="103">
        <v>0</v>
      </c>
      <c r="J33" s="102">
        <v>3</v>
      </c>
      <c r="K33" s="102">
        <v>1</v>
      </c>
      <c r="L33" s="102">
        <v>1</v>
      </c>
      <c r="M33" s="102">
        <v>2</v>
      </c>
      <c r="N33" s="102">
        <v>0</v>
      </c>
      <c r="O33" s="102">
        <v>0</v>
      </c>
      <c r="P33" s="104"/>
      <c r="Q33" s="104"/>
      <c r="R33" s="105"/>
      <c r="S33" s="105"/>
      <c r="T33" s="105"/>
      <c r="U33" s="105"/>
      <c r="V33" s="105"/>
      <c r="W33" s="105"/>
      <c r="X33" s="105"/>
      <c r="Y33" s="105"/>
      <c r="Z33" s="114" t="s">
        <v>94</v>
      </c>
      <c r="AA33" s="107" t="s">
        <v>112</v>
      </c>
      <c r="AB33" s="108">
        <f>AB34</f>
        <v>37</v>
      </c>
      <c r="AC33" s="108">
        <f>AC34</f>
        <v>40</v>
      </c>
      <c r="AD33" s="108">
        <f>AD34</f>
        <v>0</v>
      </c>
      <c r="AE33" s="108">
        <f>AE34</f>
        <v>0</v>
      </c>
      <c r="AF33" s="108">
        <f>AF34</f>
        <v>0</v>
      </c>
      <c r="AG33" s="115"/>
      <c r="AH33" s="98">
        <v>0</v>
      </c>
      <c r="AI33" s="110">
        <v>2018</v>
      </c>
      <c r="AJ33" s="10"/>
    </row>
    <row r="34" spans="1:36" s="133" customFormat="1" ht="24">
      <c r="A34" s="129"/>
      <c r="B34" s="112">
        <v>5</v>
      </c>
      <c r="C34" s="112">
        <v>0</v>
      </c>
      <c r="D34" s="112">
        <v>3</v>
      </c>
      <c r="E34" s="113">
        <v>0</v>
      </c>
      <c r="F34" s="113">
        <v>4</v>
      </c>
      <c r="G34" s="113">
        <v>1</v>
      </c>
      <c r="H34" s="113">
        <v>2</v>
      </c>
      <c r="I34" s="113">
        <v>0</v>
      </c>
      <c r="J34" s="112">
        <v>3</v>
      </c>
      <c r="K34" s="112">
        <v>1</v>
      </c>
      <c r="L34" s="112">
        <v>1</v>
      </c>
      <c r="M34" s="112">
        <v>2</v>
      </c>
      <c r="N34" s="112">
        <v>0</v>
      </c>
      <c r="O34" s="49">
        <v>1</v>
      </c>
      <c r="P34" s="130"/>
      <c r="Q34" s="130"/>
      <c r="R34" s="131"/>
      <c r="S34" s="131"/>
      <c r="T34" s="131"/>
      <c r="U34" s="131"/>
      <c r="V34" s="131"/>
      <c r="W34" s="131"/>
      <c r="X34" s="131"/>
      <c r="Y34" s="131"/>
      <c r="Z34" s="124" t="s">
        <v>123</v>
      </c>
      <c r="AA34" s="125" t="s">
        <v>112</v>
      </c>
      <c r="AB34" s="126">
        <v>37</v>
      </c>
      <c r="AC34" s="132">
        <v>40</v>
      </c>
      <c r="AD34" s="132">
        <v>0</v>
      </c>
      <c r="AE34" s="132">
        <v>0</v>
      </c>
      <c r="AF34" s="132">
        <v>0</v>
      </c>
      <c r="AG34" s="127"/>
      <c r="AH34" s="98">
        <v>37</v>
      </c>
      <c r="AI34" s="128">
        <v>2018</v>
      </c>
      <c r="AJ34" s="129"/>
    </row>
    <row r="35" spans="1:36" s="116" customFormat="1" ht="48">
      <c r="A35" s="101"/>
      <c r="B35" s="112">
        <v>5</v>
      </c>
      <c r="C35" s="112">
        <v>0</v>
      </c>
      <c r="D35" s="112">
        <v>3</v>
      </c>
      <c r="E35" s="113">
        <v>0</v>
      </c>
      <c r="F35" s="113">
        <v>4</v>
      </c>
      <c r="G35" s="113">
        <v>1</v>
      </c>
      <c r="H35" s="113">
        <v>2</v>
      </c>
      <c r="I35" s="113">
        <v>0</v>
      </c>
      <c r="J35" s="112">
        <v>3</v>
      </c>
      <c r="K35" s="112">
        <v>1</v>
      </c>
      <c r="L35" s="112">
        <v>1</v>
      </c>
      <c r="M35" s="112">
        <v>2</v>
      </c>
      <c r="N35" s="112">
        <v>0</v>
      </c>
      <c r="O35" s="49">
        <v>2</v>
      </c>
      <c r="P35" s="54"/>
      <c r="Q35" s="54"/>
      <c r="R35" s="60"/>
      <c r="S35" s="60"/>
      <c r="T35" s="60"/>
      <c r="U35" s="60"/>
      <c r="V35" s="60"/>
      <c r="W35" s="60"/>
      <c r="X35" s="60"/>
      <c r="Y35" s="60"/>
      <c r="Z35" s="51" t="s">
        <v>128</v>
      </c>
      <c r="AA35" s="50" t="s">
        <v>110</v>
      </c>
      <c r="AB35" s="71" t="s">
        <v>113</v>
      </c>
      <c r="AC35" s="71" t="s">
        <v>113</v>
      </c>
      <c r="AD35" s="71" t="s">
        <v>113</v>
      </c>
      <c r="AE35" s="71" t="s">
        <v>113</v>
      </c>
      <c r="AF35" s="71" t="s">
        <v>113</v>
      </c>
      <c r="AG35" s="61"/>
      <c r="AH35" s="96" t="s">
        <v>113</v>
      </c>
      <c r="AI35" s="58">
        <v>2018</v>
      </c>
      <c r="AJ35" s="101"/>
    </row>
    <row r="36" spans="1:36" s="8" customFormat="1" ht="24">
      <c r="A36" s="10"/>
      <c r="B36" s="49"/>
      <c r="C36" s="49"/>
      <c r="D36" s="49"/>
      <c r="E36" s="59"/>
      <c r="F36" s="59"/>
      <c r="G36" s="59"/>
      <c r="H36" s="59"/>
      <c r="I36" s="59"/>
      <c r="J36" s="49"/>
      <c r="K36" s="49"/>
      <c r="L36" s="49"/>
      <c r="M36" s="49"/>
      <c r="N36" s="49"/>
      <c r="O36" s="49"/>
      <c r="P36" s="54"/>
      <c r="Q36" s="54"/>
      <c r="R36" s="60"/>
      <c r="S36" s="60"/>
      <c r="T36" s="60"/>
      <c r="U36" s="60"/>
      <c r="V36" s="60"/>
      <c r="W36" s="60"/>
      <c r="X36" s="60"/>
      <c r="Y36" s="60"/>
      <c r="Z36" s="51" t="s">
        <v>95</v>
      </c>
      <c r="AA36" s="50" t="s">
        <v>80</v>
      </c>
      <c r="AB36" s="51">
        <v>5</v>
      </c>
      <c r="AC36" s="61">
        <v>7</v>
      </c>
      <c r="AD36" s="61">
        <v>9</v>
      </c>
      <c r="AE36" s="61">
        <v>11</v>
      </c>
      <c r="AF36" s="61">
        <v>15</v>
      </c>
      <c r="AG36" s="61"/>
      <c r="AH36" s="97">
        <v>15</v>
      </c>
      <c r="AI36" s="58">
        <v>2018</v>
      </c>
      <c r="AJ36" s="10"/>
    </row>
    <row r="37" spans="1:36" s="8" customFormat="1" ht="15">
      <c r="A37" s="10"/>
      <c r="B37" s="90">
        <v>5</v>
      </c>
      <c r="C37" s="90">
        <v>0</v>
      </c>
      <c r="D37" s="90">
        <v>1</v>
      </c>
      <c r="E37" s="91">
        <v>0</v>
      </c>
      <c r="F37" s="91">
        <v>4</v>
      </c>
      <c r="G37" s="91">
        <v>0</v>
      </c>
      <c r="H37" s="91">
        <v>6</v>
      </c>
      <c r="I37" s="91">
        <v>0</v>
      </c>
      <c r="J37" s="90">
        <v>3</v>
      </c>
      <c r="K37" s="90">
        <v>2</v>
      </c>
      <c r="L37" s="90">
        <v>0</v>
      </c>
      <c r="M37" s="90">
        <v>0</v>
      </c>
      <c r="N37" s="90">
        <v>0</v>
      </c>
      <c r="O37" s="90">
        <v>0</v>
      </c>
      <c r="P37" s="92"/>
      <c r="Q37" s="92"/>
      <c r="R37" s="93"/>
      <c r="S37" s="93"/>
      <c r="T37" s="93"/>
      <c r="U37" s="93"/>
      <c r="V37" s="93"/>
      <c r="W37" s="93"/>
      <c r="X37" s="93"/>
      <c r="Y37" s="93"/>
      <c r="Z37" s="117" t="s">
        <v>96</v>
      </c>
      <c r="AA37" s="95" t="s">
        <v>112</v>
      </c>
      <c r="AB37" s="94">
        <f>AB38</f>
        <v>5630</v>
      </c>
      <c r="AC37" s="118">
        <v>0</v>
      </c>
      <c r="AD37" s="118">
        <v>0</v>
      </c>
      <c r="AE37" s="118">
        <v>0</v>
      </c>
      <c r="AF37" s="118">
        <v>0</v>
      </c>
      <c r="AG37" s="118"/>
      <c r="AH37" s="98">
        <f>SUM(AB37:AG37)</f>
        <v>5630</v>
      </c>
      <c r="AI37" s="99">
        <v>2018</v>
      </c>
      <c r="AJ37" s="10"/>
    </row>
    <row r="38" spans="1:36" s="119" customFormat="1" ht="24">
      <c r="A38" s="89"/>
      <c r="B38" s="102">
        <v>5</v>
      </c>
      <c r="C38" s="102">
        <v>0</v>
      </c>
      <c r="D38" s="102">
        <v>1</v>
      </c>
      <c r="E38" s="103">
        <v>0</v>
      </c>
      <c r="F38" s="103">
        <v>4</v>
      </c>
      <c r="G38" s="103">
        <v>0</v>
      </c>
      <c r="H38" s="103">
        <v>6</v>
      </c>
      <c r="I38" s="103">
        <v>0</v>
      </c>
      <c r="J38" s="102">
        <v>3</v>
      </c>
      <c r="K38" s="102">
        <v>2</v>
      </c>
      <c r="L38" s="102">
        <v>1</v>
      </c>
      <c r="M38" s="102">
        <v>1</v>
      </c>
      <c r="N38" s="102">
        <v>0</v>
      </c>
      <c r="O38" s="102">
        <v>0</v>
      </c>
      <c r="P38" s="102"/>
      <c r="Q38" s="104"/>
      <c r="R38" s="105"/>
      <c r="S38" s="105"/>
      <c r="T38" s="105"/>
      <c r="U38" s="105"/>
      <c r="V38" s="105"/>
      <c r="W38" s="105"/>
      <c r="X38" s="105"/>
      <c r="Y38" s="105"/>
      <c r="Z38" s="114" t="s">
        <v>97</v>
      </c>
      <c r="AA38" s="107" t="s">
        <v>112</v>
      </c>
      <c r="AB38" s="106">
        <f>(AB39+AB40+AB41)</f>
        <v>5630</v>
      </c>
      <c r="AC38" s="115">
        <v>0</v>
      </c>
      <c r="AD38" s="115">
        <v>0</v>
      </c>
      <c r="AE38" s="115">
        <v>0</v>
      </c>
      <c r="AF38" s="115">
        <v>0</v>
      </c>
      <c r="AG38" s="115"/>
      <c r="AH38" s="98">
        <f>SUM(AB38:AG38)</f>
        <v>5630</v>
      </c>
      <c r="AI38" s="110">
        <v>2018</v>
      </c>
      <c r="AJ38" s="89"/>
    </row>
    <row r="39" spans="1:36" s="119" customFormat="1" ht="15">
      <c r="A39" s="89"/>
      <c r="B39" s="102"/>
      <c r="C39" s="102"/>
      <c r="D39" s="102"/>
      <c r="E39" s="103"/>
      <c r="F39" s="103"/>
      <c r="G39" s="103"/>
      <c r="H39" s="103"/>
      <c r="I39" s="103"/>
      <c r="J39" s="102"/>
      <c r="K39" s="102"/>
      <c r="L39" s="102"/>
      <c r="M39" s="102"/>
      <c r="N39" s="102"/>
      <c r="O39" s="102"/>
      <c r="P39" s="102"/>
      <c r="Q39" s="104"/>
      <c r="R39" s="105"/>
      <c r="S39" s="105"/>
      <c r="T39" s="105"/>
      <c r="U39" s="105"/>
      <c r="V39" s="105"/>
      <c r="W39" s="105"/>
      <c r="X39" s="105"/>
      <c r="Y39" s="105"/>
      <c r="Z39" s="114" t="s">
        <v>135</v>
      </c>
      <c r="AA39" s="107" t="s">
        <v>109</v>
      </c>
      <c r="AB39" s="106">
        <f>(AB42)</f>
        <v>342.2</v>
      </c>
      <c r="AC39" s="115"/>
      <c r="AD39" s="115"/>
      <c r="AE39" s="115"/>
      <c r="AF39" s="115"/>
      <c r="AG39" s="115"/>
      <c r="AH39" s="98">
        <v>342.2</v>
      </c>
      <c r="AI39" s="110">
        <v>2018</v>
      </c>
      <c r="AJ39" s="89"/>
    </row>
    <row r="40" spans="1:36" s="119" customFormat="1" ht="15">
      <c r="A40" s="89"/>
      <c r="B40" s="102"/>
      <c r="C40" s="102"/>
      <c r="D40" s="102"/>
      <c r="E40" s="103"/>
      <c r="F40" s="103"/>
      <c r="G40" s="103"/>
      <c r="H40" s="103"/>
      <c r="I40" s="103"/>
      <c r="J40" s="102"/>
      <c r="K40" s="102"/>
      <c r="L40" s="102"/>
      <c r="M40" s="102"/>
      <c r="N40" s="102"/>
      <c r="O40" s="102"/>
      <c r="P40" s="102"/>
      <c r="Q40" s="104"/>
      <c r="R40" s="105"/>
      <c r="S40" s="105"/>
      <c r="T40" s="105"/>
      <c r="U40" s="105"/>
      <c r="V40" s="105"/>
      <c r="W40" s="105"/>
      <c r="X40" s="105"/>
      <c r="Y40" s="105"/>
      <c r="Z40" s="114" t="s">
        <v>142</v>
      </c>
      <c r="AA40" s="107" t="s">
        <v>109</v>
      </c>
      <c r="AB40" s="106">
        <f>AB44</f>
        <v>3932.7</v>
      </c>
      <c r="AC40" s="115"/>
      <c r="AD40" s="115"/>
      <c r="AE40" s="115"/>
      <c r="AF40" s="115"/>
      <c r="AG40" s="115"/>
      <c r="AH40" s="98">
        <v>3932.7</v>
      </c>
      <c r="AI40" s="110">
        <v>2018</v>
      </c>
      <c r="AJ40" s="89"/>
    </row>
    <row r="41" spans="1:36" s="119" customFormat="1" ht="15">
      <c r="A41" s="89"/>
      <c r="B41" s="102"/>
      <c r="C41" s="102"/>
      <c r="D41" s="102"/>
      <c r="E41" s="103"/>
      <c r="F41" s="103"/>
      <c r="G41" s="103"/>
      <c r="H41" s="103"/>
      <c r="I41" s="103"/>
      <c r="J41" s="102"/>
      <c r="K41" s="102"/>
      <c r="L41" s="102"/>
      <c r="M41" s="102"/>
      <c r="N41" s="102"/>
      <c r="O41" s="102"/>
      <c r="P41" s="102"/>
      <c r="Q41" s="104"/>
      <c r="R41" s="105"/>
      <c r="S41" s="105"/>
      <c r="T41" s="105"/>
      <c r="U41" s="105"/>
      <c r="V41" s="105"/>
      <c r="W41" s="105"/>
      <c r="X41" s="105"/>
      <c r="Y41" s="105"/>
      <c r="Z41" s="114" t="s">
        <v>143</v>
      </c>
      <c r="AA41" s="107" t="s">
        <v>109</v>
      </c>
      <c r="AB41" s="106">
        <f>AB45</f>
        <v>1355.1</v>
      </c>
      <c r="AC41" s="115"/>
      <c r="AD41" s="115"/>
      <c r="AE41" s="115"/>
      <c r="AF41" s="115"/>
      <c r="AG41" s="115"/>
      <c r="AH41" s="98">
        <v>1355.1</v>
      </c>
      <c r="AI41" s="110">
        <v>2018</v>
      </c>
      <c r="AJ41" s="89"/>
    </row>
    <row r="42" spans="1:36" s="134" customFormat="1" ht="24">
      <c r="A42" s="129"/>
      <c r="B42" s="112">
        <v>5</v>
      </c>
      <c r="C42" s="112">
        <v>0</v>
      </c>
      <c r="D42" s="112">
        <v>1</v>
      </c>
      <c r="E42" s="113">
        <v>0</v>
      </c>
      <c r="F42" s="113">
        <v>4</v>
      </c>
      <c r="G42" s="113">
        <v>0</v>
      </c>
      <c r="H42" s="113">
        <v>6</v>
      </c>
      <c r="I42" s="113">
        <v>0</v>
      </c>
      <c r="J42" s="112">
        <v>3</v>
      </c>
      <c r="K42" s="112">
        <v>2</v>
      </c>
      <c r="L42" s="112">
        <v>1</v>
      </c>
      <c r="M42" s="112">
        <v>1</v>
      </c>
      <c r="N42" s="112">
        <v>0</v>
      </c>
      <c r="O42" s="49">
        <v>1</v>
      </c>
      <c r="P42" s="112"/>
      <c r="Q42" s="130"/>
      <c r="R42" s="131"/>
      <c r="S42" s="131"/>
      <c r="T42" s="131"/>
      <c r="U42" s="131"/>
      <c r="V42" s="131"/>
      <c r="W42" s="131"/>
      <c r="X42" s="131"/>
      <c r="Y42" s="131"/>
      <c r="Z42" s="124" t="s">
        <v>144</v>
      </c>
      <c r="AA42" s="125" t="s">
        <v>112</v>
      </c>
      <c r="AB42" s="124">
        <v>342.2</v>
      </c>
      <c r="AC42" s="127">
        <v>0</v>
      </c>
      <c r="AD42" s="127">
        <v>0</v>
      </c>
      <c r="AE42" s="127">
        <v>0</v>
      </c>
      <c r="AF42" s="127">
        <v>0</v>
      </c>
      <c r="AG42" s="127"/>
      <c r="AH42" s="98">
        <v>342.2</v>
      </c>
      <c r="AI42" s="128">
        <v>2018</v>
      </c>
      <c r="AJ42" s="129"/>
    </row>
    <row r="43" spans="1:36" s="116" customFormat="1" ht="24">
      <c r="A43" s="101"/>
      <c r="B43" s="112">
        <v>5</v>
      </c>
      <c r="C43" s="112">
        <v>0</v>
      </c>
      <c r="D43" s="112">
        <v>1</v>
      </c>
      <c r="E43" s="113">
        <v>0</v>
      </c>
      <c r="F43" s="113">
        <v>4</v>
      </c>
      <c r="G43" s="113">
        <v>0</v>
      </c>
      <c r="H43" s="113">
        <v>6</v>
      </c>
      <c r="I43" s="113">
        <v>0</v>
      </c>
      <c r="J43" s="112">
        <v>3</v>
      </c>
      <c r="K43" s="112">
        <v>2</v>
      </c>
      <c r="L43" s="112">
        <v>1</v>
      </c>
      <c r="M43" s="112">
        <v>1</v>
      </c>
      <c r="N43" s="112">
        <v>0</v>
      </c>
      <c r="O43" s="49">
        <v>2</v>
      </c>
      <c r="P43" s="49"/>
      <c r="Q43" s="54"/>
      <c r="R43" s="60"/>
      <c r="S43" s="60"/>
      <c r="T43" s="60"/>
      <c r="U43" s="60"/>
      <c r="V43" s="60"/>
      <c r="W43" s="60"/>
      <c r="X43" s="60"/>
      <c r="Y43" s="60"/>
      <c r="Z43" s="51" t="s">
        <v>118</v>
      </c>
      <c r="AA43" s="50" t="s">
        <v>110</v>
      </c>
      <c r="AB43" s="71" t="s">
        <v>113</v>
      </c>
      <c r="AC43" s="71" t="s">
        <v>113</v>
      </c>
      <c r="AD43" s="71" t="s">
        <v>113</v>
      </c>
      <c r="AE43" s="71" t="s">
        <v>113</v>
      </c>
      <c r="AF43" s="71" t="s">
        <v>113</v>
      </c>
      <c r="AG43" s="61"/>
      <c r="AH43" s="96" t="s">
        <v>113</v>
      </c>
      <c r="AI43" s="58">
        <v>2018</v>
      </c>
      <c r="AJ43" s="101"/>
    </row>
    <row r="44" spans="1:36" s="116" customFormat="1" ht="24">
      <c r="A44" s="101"/>
      <c r="B44" s="112">
        <v>5</v>
      </c>
      <c r="C44" s="112">
        <v>0</v>
      </c>
      <c r="D44" s="112">
        <v>1</v>
      </c>
      <c r="E44" s="113">
        <v>0</v>
      </c>
      <c r="F44" s="113">
        <v>4</v>
      </c>
      <c r="G44" s="113">
        <v>0</v>
      </c>
      <c r="H44" s="113">
        <v>6</v>
      </c>
      <c r="I44" s="113">
        <v>0</v>
      </c>
      <c r="J44" s="112">
        <v>3</v>
      </c>
      <c r="K44" s="112">
        <v>2</v>
      </c>
      <c r="L44" s="112">
        <v>5</v>
      </c>
      <c r="M44" s="112">
        <v>0</v>
      </c>
      <c r="N44" s="112">
        <v>1</v>
      </c>
      <c r="O44" s="49">
        <v>6</v>
      </c>
      <c r="P44" s="49"/>
      <c r="Q44" s="54"/>
      <c r="R44" s="60"/>
      <c r="S44" s="60"/>
      <c r="T44" s="60"/>
      <c r="U44" s="60"/>
      <c r="V44" s="60"/>
      <c r="W44" s="60"/>
      <c r="X44" s="60"/>
      <c r="Y44" s="60"/>
      <c r="Z44" s="51" t="s">
        <v>146</v>
      </c>
      <c r="AA44" s="50" t="s">
        <v>109</v>
      </c>
      <c r="AB44" s="71">
        <v>3932.7</v>
      </c>
      <c r="AC44" s="71">
        <v>0</v>
      </c>
      <c r="AD44" s="71">
        <v>0</v>
      </c>
      <c r="AE44" s="71">
        <v>0</v>
      </c>
      <c r="AF44" s="71">
        <v>0</v>
      </c>
      <c r="AG44" s="61"/>
      <c r="AH44" s="96">
        <v>3932.7</v>
      </c>
      <c r="AI44" s="58">
        <v>2018</v>
      </c>
      <c r="AJ44" s="101"/>
    </row>
    <row r="45" spans="1:36" s="116" customFormat="1" ht="36">
      <c r="A45" s="101"/>
      <c r="B45" s="112">
        <v>5</v>
      </c>
      <c r="C45" s="112">
        <v>0</v>
      </c>
      <c r="D45" s="112">
        <v>1</v>
      </c>
      <c r="E45" s="113">
        <v>0</v>
      </c>
      <c r="F45" s="113">
        <v>4</v>
      </c>
      <c r="G45" s="113">
        <v>0</v>
      </c>
      <c r="H45" s="113">
        <v>6</v>
      </c>
      <c r="I45" s="113">
        <v>0</v>
      </c>
      <c r="J45" s="112">
        <v>3</v>
      </c>
      <c r="K45" s="112">
        <v>2</v>
      </c>
      <c r="L45" s="112">
        <v>6</v>
      </c>
      <c r="M45" s="112">
        <v>4</v>
      </c>
      <c r="N45" s="112">
        <v>0</v>
      </c>
      <c r="O45" s="49">
        <v>7</v>
      </c>
      <c r="P45" s="49"/>
      <c r="Q45" s="54"/>
      <c r="R45" s="60"/>
      <c r="S45" s="60"/>
      <c r="T45" s="60"/>
      <c r="U45" s="60"/>
      <c r="V45" s="60"/>
      <c r="W45" s="60"/>
      <c r="X45" s="60"/>
      <c r="Y45" s="60"/>
      <c r="Z45" s="51" t="s">
        <v>145</v>
      </c>
      <c r="AA45" s="50" t="s">
        <v>109</v>
      </c>
      <c r="AB45" s="71">
        <v>1355.1</v>
      </c>
      <c r="AC45" s="71">
        <v>0</v>
      </c>
      <c r="AD45" s="71">
        <v>0</v>
      </c>
      <c r="AE45" s="71">
        <v>0</v>
      </c>
      <c r="AF45" s="71">
        <v>0</v>
      </c>
      <c r="AG45" s="61"/>
      <c r="AH45" s="96">
        <v>1355.1</v>
      </c>
      <c r="AI45" s="58">
        <v>2018</v>
      </c>
      <c r="AJ45" s="101"/>
    </row>
    <row r="46" spans="1:36" s="8" customFormat="1" ht="36">
      <c r="A46" s="10"/>
      <c r="B46" s="112"/>
      <c r="C46" s="112"/>
      <c r="D46" s="112"/>
      <c r="E46" s="113"/>
      <c r="F46" s="113"/>
      <c r="G46" s="113"/>
      <c r="H46" s="113"/>
      <c r="I46" s="113"/>
      <c r="J46" s="112"/>
      <c r="K46" s="112"/>
      <c r="L46" s="112"/>
      <c r="M46" s="112"/>
      <c r="N46" s="112"/>
      <c r="O46" s="49"/>
      <c r="P46" s="49"/>
      <c r="Q46" s="54"/>
      <c r="R46" s="60"/>
      <c r="S46" s="60"/>
      <c r="T46" s="60"/>
      <c r="U46" s="60"/>
      <c r="V46" s="60"/>
      <c r="W46" s="60"/>
      <c r="X46" s="60"/>
      <c r="Y46" s="60"/>
      <c r="Z46" s="51" t="s">
        <v>98</v>
      </c>
      <c r="AA46" s="50" t="s">
        <v>80</v>
      </c>
      <c r="AB46" s="71"/>
      <c r="AC46" s="71"/>
      <c r="AD46" s="71"/>
      <c r="AE46" s="71"/>
      <c r="AF46" s="71"/>
      <c r="AG46" s="61"/>
      <c r="AH46" s="96"/>
      <c r="AI46" s="58">
        <v>2018</v>
      </c>
      <c r="AJ46" s="10"/>
    </row>
    <row r="47" spans="1:36" s="8" customFormat="1" ht="36">
      <c r="A47" s="10"/>
      <c r="B47" s="102">
        <v>5</v>
      </c>
      <c r="C47" s="102">
        <v>0</v>
      </c>
      <c r="D47" s="102">
        <v>1</v>
      </c>
      <c r="E47" s="103">
        <v>0</v>
      </c>
      <c r="F47" s="103">
        <v>4</v>
      </c>
      <c r="G47" s="103">
        <v>0</v>
      </c>
      <c r="H47" s="103">
        <v>6</v>
      </c>
      <c r="I47" s="103">
        <v>0</v>
      </c>
      <c r="J47" s="102">
        <v>3</v>
      </c>
      <c r="K47" s="102">
        <v>2</v>
      </c>
      <c r="L47" s="102">
        <v>1</v>
      </c>
      <c r="M47" s="102">
        <v>2</v>
      </c>
      <c r="N47" s="102">
        <v>0</v>
      </c>
      <c r="O47" s="102">
        <v>0</v>
      </c>
      <c r="P47" s="102"/>
      <c r="Q47" s="104"/>
      <c r="R47" s="105"/>
      <c r="S47" s="105"/>
      <c r="T47" s="105"/>
      <c r="U47" s="105"/>
      <c r="V47" s="105"/>
      <c r="W47" s="105"/>
      <c r="X47" s="105"/>
      <c r="Y47" s="105"/>
      <c r="Z47" s="114" t="s">
        <v>119</v>
      </c>
      <c r="AA47" s="107" t="s">
        <v>109</v>
      </c>
      <c r="AB47" s="108">
        <v>0</v>
      </c>
      <c r="AC47" s="108"/>
      <c r="AD47" s="108"/>
      <c r="AE47" s="108"/>
      <c r="AF47" s="108"/>
      <c r="AG47" s="115"/>
      <c r="AH47" s="96" t="s">
        <v>113</v>
      </c>
      <c r="AI47" s="110">
        <v>2018</v>
      </c>
      <c r="AJ47" s="10"/>
    </row>
    <row r="48" spans="1:36" s="8" customFormat="1" ht="15">
      <c r="A48" s="10"/>
      <c r="B48" s="102"/>
      <c r="C48" s="102"/>
      <c r="D48" s="102"/>
      <c r="E48" s="103"/>
      <c r="F48" s="103"/>
      <c r="G48" s="103"/>
      <c r="H48" s="103"/>
      <c r="I48" s="103"/>
      <c r="J48" s="102"/>
      <c r="K48" s="102"/>
      <c r="L48" s="102"/>
      <c r="M48" s="102"/>
      <c r="N48" s="102"/>
      <c r="O48" s="102"/>
      <c r="P48" s="102"/>
      <c r="Q48" s="104"/>
      <c r="R48" s="105"/>
      <c r="S48" s="105"/>
      <c r="T48" s="105"/>
      <c r="U48" s="105"/>
      <c r="V48" s="105"/>
      <c r="W48" s="105"/>
      <c r="X48" s="105"/>
      <c r="Y48" s="105"/>
      <c r="Z48" s="114" t="s">
        <v>135</v>
      </c>
      <c r="AA48" s="107" t="s">
        <v>109</v>
      </c>
      <c r="AB48" s="108"/>
      <c r="AC48" s="108"/>
      <c r="AD48" s="108"/>
      <c r="AE48" s="108"/>
      <c r="AF48" s="108"/>
      <c r="AG48" s="115"/>
      <c r="AH48" s="96"/>
      <c r="AI48" s="110"/>
      <c r="AJ48" s="10"/>
    </row>
    <row r="49" spans="1:36" s="8" customFormat="1" ht="15">
      <c r="A49" s="10"/>
      <c r="B49" s="102"/>
      <c r="C49" s="102"/>
      <c r="D49" s="102"/>
      <c r="E49" s="103"/>
      <c r="F49" s="103"/>
      <c r="G49" s="103"/>
      <c r="H49" s="103"/>
      <c r="I49" s="103"/>
      <c r="J49" s="102"/>
      <c r="K49" s="102"/>
      <c r="L49" s="102"/>
      <c r="M49" s="102"/>
      <c r="N49" s="102"/>
      <c r="O49" s="102"/>
      <c r="P49" s="102"/>
      <c r="Q49" s="104"/>
      <c r="R49" s="105"/>
      <c r="S49" s="105"/>
      <c r="T49" s="105"/>
      <c r="U49" s="105"/>
      <c r="V49" s="105"/>
      <c r="W49" s="105"/>
      <c r="X49" s="105"/>
      <c r="Y49" s="105"/>
      <c r="Z49" s="114" t="s">
        <v>134</v>
      </c>
      <c r="AA49" s="107" t="s">
        <v>109</v>
      </c>
      <c r="AB49" s="108"/>
      <c r="AC49" s="108"/>
      <c r="AD49" s="108"/>
      <c r="AE49" s="108"/>
      <c r="AF49" s="108"/>
      <c r="AG49" s="115"/>
      <c r="AH49" s="96"/>
      <c r="AI49" s="110"/>
      <c r="AJ49" s="10"/>
    </row>
    <row r="50" spans="1:36" s="116" customFormat="1" ht="36">
      <c r="A50" s="101"/>
      <c r="B50" s="112"/>
      <c r="C50" s="112"/>
      <c r="D50" s="112"/>
      <c r="E50" s="113"/>
      <c r="F50" s="113"/>
      <c r="G50" s="113"/>
      <c r="H50" s="113"/>
      <c r="I50" s="113"/>
      <c r="J50" s="112"/>
      <c r="K50" s="112"/>
      <c r="L50" s="112"/>
      <c r="M50" s="112"/>
      <c r="N50" s="112"/>
      <c r="O50" s="49"/>
      <c r="P50" s="49"/>
      <c r="Q50" s="54"/>
      <c r="R50" s="60"/>
      <c r="S50" s="60"/>
      <c r="T50" s="60"/>
      <c r="U50" s="60"/>
      <c r="V50" s="60"/>
      <c r="W50" s="60"/>
      <c r="X50" s="60"/>
      <c r="Y50" s="60"/>
      <c r="Z50" s="124" t="s">
        <v>98</v>
      </c>
      <c r="AA50" s="125" t="s">
        <v>110</v>
      </c>
      <c r="AB50" s="126" t="s">
        <v>113</v>
      </c>
      <c r="AC50" s="126" t="s">
        <v>113</v>
      </c>
      <c r="AD50" s="126" t="s">
        <v>113</v>
      </c>
      <c r="AE50" s="126" t="s">
        <v>113</v>
      </c>
      <c r="AF50" s="126" t="s">
        <v>113</v>
      </c>
      <c r="AG50" s="61"/>
      <c r="AH50" s="96" t="s">
        <v>113</v>
      </c>
      <c r="AI50" s="128">
        <v>2018</v>
      </c>
      <c r="AJ50" s="101"/>
    </row>
    <row r="51" spans="1:36" s="8" customFormat="1" ht="24">
      <c r="A51" s="10"/>
      <c r="B51" s="112">
        <v>5</v>
      </c>
      <c r="C51" s="112">
        <v>0</v>
      </c>
      <c r="D51" s="112">
        <v>1</v>
      </c>
      <c r="E51" s="113">
        <v>0</v>
      </c>
      <c r="F51" s="113">
        <v>4</v>
      </c>
      <c r="G51" s="113">
        <v>0</v>
      </c>
      <c r="H51" s="113">
        <v>6</v>
      </c>
      <c r="I51" s="113">
        <v>0</v>
      </c>
      <c r="J51" s="112">
        <v>3</v>
      </c>
      <c r="K51" s="112">
        <v>2</v>
      </c>
      <c r="L51" s="112">
        <v>1</v>
      </c>
      <c r="M51" s="112">
        <v>2</v>
      </c>
      <c r="N51" s="112">
        <v>0</v>
      </c>
      <c r="O51" s="49">
        <v>1</v>
      </c>
      <c r="P51" s="49"/>
      <c r="Q51" s="54"/>
      <c r="R51" s="60"/>
      <c r="S51" s="60"/>
      <c r="T51" s="60"/>
      <c r="U51" s="60"/>
      <c r="V51" s="60"/>
      <c r="W51" s="60"/>
      <c r="X51" s="60"/>
      <c r="Y51" s="60"/>
      <c r="Z51" s="124" t="s">
        <v>120</v>
      </c>
      <c r="AA51" s="125" t="s">
        <v>110</v>
      </c>
      <c r="AB51" s="124" t="s">
        <v>113</v>
      </c>
      <c r="AC51" s="127" t="s">
        <v>113</v>
      </c>
      <c r="AD51" s="127" t="s">
        <v>113</v>
      </c>
      <c r="AE51" s="127" t="s">
        <v>113</v>
      </c>
      <c r="AF51" s="127" t="s">
        <v>113</v>
      </c>
      <c r="AG51" s="61"/>
      <c r="AH51" s="98" t="s">
        <v>113</v>
      </c>
      <c r="AI51" s="128">
        <v>2018</v>
      </c>
      <c r="AJ51" s="10"/>
    </row>
    <row r="52" spans="1:36" s="8" customFormat="1" ht="36">
      <c r="A52" s="10"/>
      <c r="B52" s="112">
        <v>5</v>
      </c>
      <c r="C52" s="112">
        <v>0</v>
      </c>
      <c r="D52" s="112">
        <v>1</v>
      </c>
      <c r="E52" s="113">
        <v>0</v>
      </c>
      <c r="F52" s="113">
        <v>4</v>
      </c>
      <c r="G52" s="113">
        <v>0</v>
      </c>
      <c r="H52" s="113">
        <v>6</v>
      </c>
      <c r="I52" s="113">
        <v>0</v>
      </c>
      <c r="J52" s="112">
        <v>3</v>
      </c>
      <c r="K52" s="112">
        <v>2</v>
      </c>
      <c r="L52" s="112">
        <v>1</v>
      </c>
      <c r="M52" s="112">
        <v>2</v>
      </c>
      <c r="N52" s="112">
        <v>0</v>
      </c>
      <c r="O52" s="49">
        <v>2</v>
      </c>
      <c r="P52" s="49"/>
      <c r="Q52" s="54"/>
      <c r="R52" s="60"/>
      <c r="S52" s="60"/>
      <c r="T52" s="60"/>
      <c r="U52" s="60"/>
      <c r="V52" s="60"/>
      <c r="W52" s="60"/>
      <c r="X52" s="60"/>
      <c r="Y52" s="60"/>
      <c r="Z52" s="124" t="s">
        <v>121</v>
      </c>
      <c r="AA52" s="125" t="s">
        <v>110</v>
      </c>
      <c r="AB52" s="124" t="s">
        <v>113</v>
      </c>
      <c r="AC52" s="127" t="s">
        <v>113</v>
      </c>
      <c r="AD52" s="127" t="s">
        <v>113</v>
      </c>
      <c r="AE52" s="127" t="s">
        <v>113</v>
      </c>
      <c r="AF52" s="127" t="s">
        <v>113</v>
      </c>
      <c r="AG52" s="61"/>
      <c r="AH52" s="98" t="s">
        <v>113</v>
      </c>
      <c r="AI52" s="128">
        <v>2018</v>
      </c>
      <c r="AJ52" s="10"/>
    </row>
    <row r="53" spans="1:36" s="8" customFormat="1" ht="15">
      <c r="A53" s="10"/>
      <c r="B53" s="90">
        <v>5</v>
      </c>
      <c r="C53" s="90">
        <v>0</v>
      </c>
      <c r="D53" s="90">
        <v>1</v>
      </c>
      <c r="E53" s="91">
        <v>0</v>
      </c>
      <c r="F53" s="91">
        <v>1</v>
      </c>
      <c r="G53" s="91">
        <v>1</v>
      </c>
      <c r="H53" s="91">
        <v>3</v>
      </c>
      <c r="I53" s="91">
        <v>0</v>
      </c>
      <c r="J53" s="90">
        <v>3</v>
      </c>
      <c r="K53" s="90">
        <v>3</v>
      </c>
      <c r="L53" s="90">
        <v>1</v>
      </c>
      <c r="M53" s="90">
        <v>0</v>
      </c>
      <c r="N53" s="90">
        <v>0</v>
      </c>
      <c r="O53" s="90">
        <v>0</v>
      </c>
      <c r="P53" s="90"/>
      <c r="Q53" s="90"/>
      <c r="R53" s="120"/>
      <c r="S53" s="120"/>
      <c r="T53" s="120"/>
      <c r="U53" s="120"/>
      <c r="V53" s="120"/>
      <c r="W53" s="120"/>
      <c r="X53" s="120"/>
      <c r="Y53" s="120"/>
      <c r="Z53" s="117" t="s">
        <v>99</v>
      </c>
      <c r="AA53" s="205" t="s">
        <v>112</v>
      </c>
      <c r="AB53" s="117">
        <v>0</v>
      </c>
      <c r="AC53" s="206">
        <f>(AC54+AC55)</f>
        <v>5938.611</v>
      </c>
      <c r="AD53" s="206">
        <v>0</v>
      </c>
      <c r="AE53" s="206">
        <v>0</v>
      </c>
      <c r="AF53" s="206">
        <v>0</v>
      </c>
      <c r="AG53" s="206"/>
      <c r="AH53" s="207">
        <f>SUM(AB53:AG53)</f>
        <v>5938.611</v>
      </c>
      <c r="AI53" s="99">
        <v>2018</v>
      </c>
      <c r="AJ53" s="10"/>
    </row>
    <row r="54" spans="1:36" s="8" customFormat="1" ht="15">
      <c r="A54" s="10"/>
      <c r="B54" s="102"/>
      <c r="C54" s="102"/>
      <c r="D54" s="102"/>
      <c r="E54" s="103"/>
      <c r="F54" s="103"/>
      <c r="G54" s="103"/>
      <c r="H54" s="103"/>
      <c r="I54" s="103"/>
      <c r="J54" s="102"/>
      <c r="K54" s="102"/>
      <c r="L54" s="102"/>
      <c r="M54" s="102"/>
      <c r="N54" s="102"/>
      <c r="O54" s="102"/>
      <c r="P54" s="102"/>
      <c r="Q54" s="102"/>
      <c r="R54" s="121"/>
      <c r="S54" s="121"/>
      <c r="T54" s="121"/>
      <c r="U54" s="121"/>
      <c r="V54" s="121"/>
      <c r="W54" s="121"/>
      <c r="X54" s="121"/>
      <c r="Y54" s="121"/>
      <c r="Z54" s="114" t="s">
        <v>135</v>
      </c>
      <c r="AA54" s="107" t="s">
        <v>109</v>
      </c>
      <c r="AB54" s="106">
        <f>(AB59)</f>
        <v>0</v>
      </c>
      <c r="AC54" s="106">
        <f aca="true" t="shared" si="0" ref="AC54:AH54">(AC59)</f>
        <v>1446.8</v>
      </c>
      <c r="AD54" s="106">
        <f t="shared" si="0"/>
        <v>0</v>
      </c>
      <c r="AE54" s="106">
        <f t="shared" si="0"/>
        <v>0</v>
      </c>
      <c r="AF54" s="106">
        <f t="shared" si="0"/>
        <v>0</v>
      </c>
      <c r="AG54" s="106">
        <f t="shared" si="0"/>
        <v>0</v>
      </c>
      <c r="AH54" s="106">
        <f t="shared" si="0"/>
        <v>1446.8</v>
      </c>
      <c r="AI54" s="110"/>
      <c r="AJ54" s="10"/>
    </row>
    <row r="55" spans="1:36" s="8" customFormat="1" ht="15">
      <c r="A55" s="10"/>
      <c r="B55" s="102"/>
      <c r="C55" s="102"/>
      <c r="D55" s="102"/>
      <c r="E55" s="103"/>
      <c r="F55" s="103"/>
      <c r="G55" s="103"/>
      <c r="H55" s="103"/>
      <c r="I55" s="103"/>
      <c r="J55" s="102"/>
      <c r="K55" s="102"/>
      <c r="L55" s="102"/>
      <c r="M55" s="102"/>
      <c r="N55" s="102"/>
      <c r="O55" s="102"/>
      <c r="P55" s="102"/>
      <c r="Q55" s="102"/>
      <c r="R55" s="121"/>
      <c r="S55" s="121"/>
      <c r="T55" s="121"/>
      <c r="U55" s="121"/>
      <c r="V55" s="121"/>
      <c r="W55" s="121"/>
      <c r="X55" s="121"/>
      <c r="Y55" s="121"/>
      <c r="Z55" s="114" t="s">
        <v>134</v>
      </c>
      <c r="AA55" s="107" t="s">
        <v>109</v>
      </c>
      <c r="AB55" s="106">
        <f>(AB60)</f>
        <v>0</v>
      </c>
      <c r="AC55" s="106">
        <f>(AC60)</f>
        <v>4491.811</v>
      </c>
      <c r="AD55" s="106">
        <f>(AD60)</f>
        <v>0</v>
      </c>
      <c r="AE55" s="106">
        <f>(AE60)</f>
        <v>0</v>
      </c>
      <c r="AF55" s="106">
        <f>(AF60)</f>
        <v>0</v>
      </c>
      <c r="AG55" s="106">
        <f>(AG60)</f>
        <v>0</v>
      </c>
      <c r="AH55" s="204">
        <f>SUM(AB55:AG55)</f>
        <v>4491.811</v>
      </c>
      <c r="AI55" s="110"/>
      <c r="AJ55" s="10"/>
    </row>
    <row r="56" spans="1:36" s="119" customFormat="1" ht="15">
      <c r="A56" s="89"/>
      <c r="B56" s="102">
        <v>5</v>
      </c>
      <c r="C56" s="102">
        <v>0</v>
      </c>
      <c r="D56" s="102">
        <v>1</v>
      </c>
      <c r="E56" s="103">
        <v>0</v>
      </c>
      <c r="F56" s="103">
        <v>1</v>
      </c>
      <c r="G56" s="103">
        <v>1</v>
      </c>
      <c r="H56" s="103">
        <v>3</v>
      </c>
      <c r="I56" s="103">
        <v>0</v>
      </c>
      <c r="J56" s="102">
        <v>3</v>
      </c>
      <c r="K56" s="102">
        <v>3</v>
      </c>
      <c r="L56" s="102">
        <v>1</v>
      </c>
      <c r="M56" s="102">
        <v>3</v>
      </c>
      <c r="N56" s="102">
        <v>0</v>
      </c>
      <c r="O56" s="102">
        <v>0</v>
      </c>
      <c r="P56" s="102"/>
      <c r="Q56" s="102"/>
      <c r="R56" s="121"/>
      <c r="S56" s="121"/>
      <c r="T56" s="121"/>
      <c r="U56" s="121"/>
      <c r="V56" s="121"/>
      <c r="W56" s="121"/>
      <c r="X56" s="121"/>
      <c r="Y56" s="121"/>
      <c r="Z56" s="106" t="s">
        <v>100</v>
      </c>
      <c r="AA56" s="107" t="s">
        <v>112</v>
      </c>
      <c r="AB56" s="106">
        <v>0</v>
      </c>
      <c r="AC56" s="115">
        <f>(AC59+AC60)</f>
        <v>5938.611</v>
      </c>
      <c r="AD56" s="115">
        <v>0</v>
      </c>
      <c r="AE56" s="115">
        <v>0</v>
      </c>
      <c r="AF56" s="115">
        <v>0</v>
      </c>
      <c r="AG56" s="115"/>
      <c r="AH56" s="98">
        <f>SUM(AB56:AG56)</f>
        <v>5938.611</v>
      </c>
      <c r="AI56" s="110">
        <v>2018</v>
      </c>
      <c r="AJ56" s="89"/>
    </row>
    <row r="57" spans="1:36" s="116" customFormat="1" ht="15">
      <c r="A57" s="101"/>
      <c r="B57" s="49"/>
      <c r="C57" s="49"/>
      <c r="D57" s="49"/>
      <c r="E57" s="59"/>
      <c r="F57" s="59"/>
      <c r="G57" s="59"/>
      <c r="H57" s="59"/>
      <c r="I57" s="59"/>
      <c r="J57" s="54"/>
      <c r="K57" s="54"/>
      <c r="L57" s="54"/>
      <c r="M57" s="54"/>
      <c r="N57" s="54"/>
      <c r="O57" s="54"/>
      <c r="P57" s="54"/>
      <c r="Q57" s="54"/>
      <c r="R57" s="60"/>
      <c r="S57" s="60"/>
      <c r="T57" s="60"/>
      <c r="U57" s="60"/>
      <c r="V57" s="60"/>
      <c r="W57" s="60"/>
      <c r="X57" s="60"/>
      <c r="Y57" s="60"/>
      <c r="Z57" s="51" t="s">
        <v>101</v>
      </c>
      <c r="AA57" s="50" t="s">
        <v>80</v>
      </c>
      <c r="AB57" s="51">
        <v>0</v>
      </c>
      <c r="AC57" s="61">
        <v>0</v>
      </c>
      <c r="AD57" s="61">
        <v>0</v>
      </c>
      <c r="AE57" s="61">
        <v>0</v>
      </c>
      <c r="AF57" s="61">
        <v>0</v>
      </c>
      <c r="AG57" s="49"/>
      <c r="AH57" s="179"/>
      <c r="AI57" s="58">
        <v>2018</v>
      </c>
      <c r="AJ57" s="101"/>
    </row>
    <row r="58" spans="1:36" s="8" customFormat="1" ht="24">
      <c r="A58" s="10"/>
      <c r="B58" s="112">
        <v>5</v>
      </c>
      <c r="C58" s="112">
        <v>0</v>
      </c>
      <c r="D58" s="112">
        <v>1</v>
      </c>
      <c r="E58" s="113">
        <v>0</v>
      </c>
      <c r="F58" s="113">
        <v>1</v>
      </c>
      <c r="G58" s="113">
        <v>1</v>
      </c>
      <c r="H58" s="113">
        <v>3</v>
      </c>
      <c r="I58" s="113">
        <v>0</v>
      </c>
      <c r="J58" s="112">
        <v>3</v>
      </c>
      <c r="K58" s="112">
        <v>3</v>
      </c>
      <c r="L58" s="112">
        <v>1</v>
      </c>
      <c r="M58" s="112">
        <v>3</v>
      </c>
      <c r="N58" s="112">
        <v>0</v>
      </c>
      <c r="O58" s="49">
        <v>1</v>
      </c>
      <c r="P58" s="49"/>
      <c r="Q58" s="54"/>
      <c r="R58" s="60"/>
      <c r="S58" s="60"/>
      <c r="T58" s="60"/>
      <c r="U58" s="60"/>
      <c r="V58" s="60"/>
      <c r="W58" s="60"/>
      <c r="X58" s="60"/>
      <c r="Y58" s="60"/>
      <c r="Z58" s="51" t="s">
        <v>102</v>
      </c>
      <c r="AA58" s="50" t="s">
        <v>110</v>
      </c>
      <c r="AB58" s="72" t="s">
        <v>114</v>
      </c>
      <c r="AC58" s="72" t="s">
        <v>114</v>
      </c>
      <c r="AD58" s="72" t="s">
        <v>114</v>
      </c>
      <c r="AE58" s="72" t="s">
        <v>114</v>
      </c>
      <c r="AF58" s="72" t="s">
        <v>114</v>
      </c>
      <c r="AG58" s="49"/>
      <c r="AH58" s="180" t="s">
        <v>114</v>
      </c>
      <c r="AI58" s="58">
        <v>2018</v>
      </c>
      <c r="AJ58" s="10"/>
    </row>
    <row r="59" spans="1:36" s="8" customFormat="1" ht="24">
      <c r="A59" s="10"/>
      <c r="B59" s="112">
        <v>5</v>
      </c>
      <c r="C59" s="112">
        <v>0</v>
      </c>
      <c r="D59" s="112">
        <v>3</v>
      </c>
      <c r="E59" s="113">
        <v>0</v>
      </c>
      <c r="F59" s="113">
        <v>1</v>
      </c>
      <c r="G59" s="113">
        <v>1</v>
      </c>
      <c r="H59" s="113">
        <v>3</v>
      </c>
      <c r="I59" s="113">
        <v>0</v>
      </c>
      <c r="J59" s="112">
        <v>3</v>
      </c>
      <c r="K59" s="112">
        <v>2</v>
      </c>
      <c r="L59" s="112">
        <v>1</v>
      </c>
      <c r="M59" s="112">
        <v>1</v>
      </c>
      <c r="N59" s="112">
        <v>0</v>
      </c>
      <c r="O59" s="49">
        <v>1</v>
      </c>
      <c r="P59" s="49"/>
      <c r="Q59" s="54"/>
      <c r="R59" s="60"/>
      <c r="S59" s="60"/>
      <c r="T59" s="60"/>
      <c r="U59" s="60"/>
      <c r="V59" s="60"/>
      <c r="W59" s="60"/>
      <c r="X59" s="60"/>
      <c r="Y59" s="60"/>
      <c r="Z59" s="51" t="s">
        <v>152</v>
      </c>
      <c r="AA59" s="50" t="s">
        <v>109</v>
      </c>
      <c r="AB59" s="72">
        <v>0</v>
      </c>
      <c r="AC59" s="72">
        <v>1446.8</v>
      </c>
      <c r="AD59" s="72">
        <v>0</v>
      </c>
      <c r="AE59" s="72">
        <v>0</v>
      </c>
      <c r="AF59" s="72">
        <v>0</v>
      </c>
      <c r="AG59" s="49"/>
      <c r="AH59" s="180">
        <f>SUM(AB59:AG59)</f>
        <v>1446.8</v>
      </c>
      <c r="AI59" s="58">
        <v>2018</v>
      </c>
      <c r="AJ59" s="10"/>
    </row>
    <row r="60" spans="1:36" s="8" customFormat="1" ht="24">
      <c r="A60" s="10"/>
      <c r="B60" s="112">
        <v>5</v>
      </c>
      <c r="C60" s="112">
        <v>0</v>
      </c>
      <c r="D60" s="112">
        <v>3</v>
      </c>
      <c r="E60" s="113">
        <v>0</v>
      </c>
      <c r="F60" s="113">
        <v>1</v>
      </c>
      <c r="G60" s="113">
        <v>1</v>
      </c>
      <c r="H60" s="113">
        <v>3</v>
      </c>
      <c r="I60" s="113">
        <v>0</v>
      </c>
      <c r="J60" s="112">
        <v>3</v>
      </c>
      <c r="K60" s="112">
        <v>2</v>
      </c>
      <c r="L60" s="112">
        <v>6</v>
      </c>
      <c r="M60" s="112">
        <v>4</v>
      </c>
      <c r="N60" s="112">
        <v>0</v>
      </c>
      <c r="O60" s="49">
        <v>1</v>
      </c>
      <c r="P60" s="49"/>
      <c r="Q60" s="54"/>
      <c r="R60" s="60"/>
      <c r="S60" s="60"/>
      <c r="T60" s="60"/>
      <c r="U60" s="60"/>
      <c r="V60" s="60"/>
      <c r="W60" s="60"/>
      <c r="X60" s="60"/>
      <c r="Y60" s="60"/>
      <c r="Z60" s="51" t="s">
        <v>153</v>
      </c>
      <c r="AA60" s="50" t="s">
        <v>109</v>
      </c>
      <c r="AB60" s="72">
        <v>0</v>
      </c>
      <c r="AC60" s="72">
        <v>4491.811</v>
      </c>
      <c r="AD60" s="72">
        <v>0</v>
      </c>
      <c r="AE60" s="72">
        <v>0</v>
      </c>
      <c r="AF60" s="72">
        <v>0</v>
      </c>
      <c r="AG60" s="49"/>
      <c r="AH60" s="180">
        <f>SUM(AB60:AG60)</f>
        <v>4491.811</v>
      </c>
      <c r="AI60" s="58">
        <v>2018</v>
      </c>
      <c r="AJ60" s="10"/>
    </row>
    <row r="61" spans="1:36" s="8" customFormat="1" ht="15">
      <c r="A61" s="10"/>
      <c r="B61" s="90">
        <v>6</v>
      </c>
      <c r="C61" s="90">
        <v>0</v>
      </c>
      <c r="D61" s="90">
        <v>2</v>
      </c>
      <c r="E61" s="91">
        <v>0</v>
      </c>
      <c r="F61" s="91">
        <v>4</v>
      </c>
      <c r="G61" s="91">
        <v>0</v>
      </c>
      <c r="H61" s="91">
        <v>9</v>
      </c>
      <c r="I61" s="91">
        <v>0</v>
      </c>
      <c r="J61" s="90">
        <v>3</v>
      </c>
      <c r="K61" s="90">
        <v>4</v>
      </c>
      <c r="L61" s="90">
        <v>1</v>
      </c>
      <c r="M61" s="90">
        <v>0</v>
      </c>
      <c r="N61" s="90">
        <v>0</v>
      </c>
      <c r="O61" s="90">
        <v>0</v>
      </c>
      <c r="P61" s="90"/>
      <c r="Q61" s="92"/>
      <c r="R61" s="93"/>
      <c r="S61" s="93"/>
      <c r="T61" s="93"/>
      <c r="U61" s="93"/>
      <c r="V61" s="93"/>
      <c r="W61" s="93"/>
      <c r="X61" s="93"/>
      <c r="Y61" s="93"/>
      <c r="Z61" s="117" t="s">
        <v>103</v>
      </c>
      <c r="AA61" s="95" t="s">
        <v>112</v>
      </c>
      <c r="AB61" s="122">
        <f>(AB62)</f>
        <v>3283.8999999999996</v>
      </c>
      <c r="AC61" s="118">
        <v>0</v>
      </c>
      <c r="AD61" s="118">
        <v>0</v>
      </c>
      <c r="AE61" s="118">
        <v>0</v>
      </c>
      <c r="AF61" s="118">
        <v>0</v>
      </c>
      <c r="AG61" s="90"/>
      <c r="AH61" s="98">
        <f>SUM(AB61:AG61)</f>
        <v>3283.8999999999996</v>
      </c>
      <c r="AI61" s="99">
        <v>2018</v>
      </c>
      <c r="AJ61" s="10"/>
    </row>
    <row r="62" spans="1:36" s="119" customFormat="1" ht="24">
      <c r="A62" s="89"/>
      <c r="B62" s="102">
        <v>6</v>
      </c>
      <c r="C62" s="102">
        <v>0</v>
      </c>
      <c r="D62" s="102">
        <v>2</v>
      </c>
      <c r="E62" s="103">
        <v>0</v>
      </c>
      <c r="F62" s="103">
        <v>4</v>
      </c>
      <c r="G62" s="103">
        <v>0</v>
      </c>
      <c r="H62" s="103">
        <v>9</v>
      </c>
      <c r="I62" s="103">
        <v>0</v>
      </c>
      <c r="J62" s="102">
        <v>3</v>
      </c>
      <c r="K62" s="102">
        <v>4</v>
      </c>
      <c r="L62" s="102">
        <v>1</v>
      </c>
      <c r="M62" s="102">
        <v>1</v>
      </c>
      <c r="N62" s="102">
        <v>0</v>
      </c>
      <c r="O62" s="102">
        <v>0</v>
      </c>
      <c r="P62" s="104"/>
      <c r="Q62" s="104"/>
      <c r="R62" s="105"/>
      <c r="S62" s="105"/>
      <c r="T62" s="105"/>
      <c r="U62" s="105"/>
      <c r="V62" s="105"/>
      <c r="W62" s="105"/>
      <c r="X62" s="105"/>
      <c r="Y62" s="105"/>
      <c r="Z62" s="114" t="s">
        <v>117</v>
      </c>
      <c r="AA62" s="107" t="s">
        <v>112</v>
      </c>
      <c r="AB62" s="123">
        <f>(AB63+AB64)</f>
        <v>3283.8999999999996</v>
      </c>
      <c r="AC62" s="115">
        <v>0</v>
      </c>
      <c r="AD62" s="115">
        <v>0</v>
      </c>
      <c r="AE62" s="115">
        <v>0</v>
      </c>
      <c r="AF62" s="115">
        <v>0</v>
      </c>
      <c r="AG62" s="102"/>
      <c r="AH62" s="98">
        <f>SUM(AB62:AG62)</f>
        <v>3283.8999999999996</v>
      </c>
      <c r="AI62" s="110">
        <v>2018</v>
      </c>
      <c r="AJ62" s="89"/>
    </row>
    <row r="63" spans="1:36" s="119" customFormat="1" ht="15">
      <c r="A63" s="89"/>
      <c r="B63" s="102"/>
      <c r="C63" s="102"/>
      <c r="D63" s="102"/>
      <c r="E63" s="103"/>
      <c r="F63" s="103"/>
      <c r="G63" s="103"/>
      <c r="H63" s="103"/>
      <c r="I63" s="103"/>
      <c r="J63" s="102"/>
      <c r="K63" s="102"/>
      <c r="L63" s="102"/>
      <c r="M63" s="102"/>
      <c r="N63" s="102"/>
      <c r="O63" s="102"/>
      <c r="P63" s="104"/>
      <c r="Q63" s="104"/>
      <c r="R63" s="105"/>
      <c r="S63" s="105"/>
      <c r="T63" s="105"/>
      <c r="U63" s="105"/>
      <c r="V63" s="105"/>
      <c r="W63" s="105"/>
      <c r="X63" s="105"/>
      <c r="Y63" s="105"/>
      <c r="Z63" s="114" t="s">
        <v>133</v>
      </c>
      <c r="AA63" s="107" t="s">
        <v>109</v>
      </c>
      <c r="AB63" s="123">
        <f>AB66</f>
        <v>331.7</v>
      </c>
      <c r="AC63" s="115"/>
      <c r="AD63" s="115"/>
      <c r="AE63" s="115"/>
      <c r="AF63" s="115"/>
      <c r="AG63" s="102"/>
      <c r="AH63" s="98">
        <v>331.7</v>
      </c>
      <c r="AI63" s="110"/>
      <c r="AJ63" s="89"/>
    </row>
    <row r="64" spans="1:36" s="119" customFormat="1" ht="15">
      <c r="A64" s="89"/>
      <c r="B64" s="102"/>
      <c r="C64" s="102"/>
      <c r="D64" s="102"/>
      <c r="E64" s="103"/>
      <c r="F64" s="103"/>
      <c r="G64" s="103"/>
      <c r="H64" s="103"/>
      <c r="I64" s="103"/>
      <c r="J64" s="102"/>
      <c r="K64" s="102"/>
      <c r="L64" s="102"/>
      <c r="M64" s="102"/>
      <c r="N64" s="102"/>
      <c r="O64" s="102"/>
      <c r="P64" s="104"/>
      <c r="Q64" s="104"/>
      <c r="R64" s="105"/>
      <c r="S64" s="105"/>
      <c r="T64" s="105"/>
      <c r="U64" s="105"/>
      <c r="V64" s="105"/>
      <c r="W64" s="105"/>
      <c r="X64" s="105"/>
      <c r="Y64" s="105"/>
      <c r="Z64" s="114" t="s">
        <v>134</v>
      </c>
      <c r="AA64" s="107" t="s">
        <v>109</v>
      </c>
      <c r="AB64" s="123">
        <f>AB68</f>
        <v>2952.2</v>
      </c>
      <c r="AC64" s="115"/>
      <c r="AD64" s="115"/>
      <c r="AE64" s="115"/>
      <c r="AF64" s="115"/>
      <c r="AG64" s="102"/>
      <c r="AH64" s="98">
        <v>2952.2</v>
      </c>
      <c r="AI64" s="110"/>
      <c r="AJ64" s="89"/>
    </row>
    <row r="65" spans="1:36" s="116" customFormat="1" ht="24">
      <c r="A65" s="101"/>
      <c r="B65" s="49"/>
      <c r="C65" s="49"/>
      <c r="D65" s="49"/>
      <c r="E65" s="59"/>
      <c r="F65" s="59"/>
      <c r="G65" s="59"/>
      <c r="H65" s="59"/>
      <c r="I65" s="59"/>
      <c r="J65" s="54"/>
      <c r="K65" s="54"/>
      <c r="L65" s="54"/>
      <c r="M65" s="54"/>
      <c r="N65" s="54"/>
      <c r="O65" s="54"/>
      <c r="P65" s="54"/>
      <c r="Q65" s="54"/>
      <c r="R65" s="60"/>
      <c r="S65" s="60"/>
      <c r="T65" s="60"/>
      <c r="U65" s="60"/>
      <c r="V65" s="60"/>
      <c r="W65" s="60"/>
      <c r="X65" s="60"/>
      <c r="Y65" s="60"/>
      <c r="Z65" s="51" t="s">
        <v>124</v>
      </c>
      <c r="AA65" s="50" t="s">
        <v>80</v>
      </c>
      <c r="AB65" s="73">
        <v>10</v>
      </c>
      <c r="AC65" s="73">
        <v>0</v>
      </c>
      <c r="AD65" s="73">
        <v>0</v>
      </c>
      <c r="AE65" s="73">
        <v>0</v>
      </c>
      <c r="AF65" s="73">
        <v>0</v>
      </c>
      <c r="AG65" s="49"/>
      <c r="AH65" s="180">
        <v>10</v>
      </c>
      <c r="AI65" s="58">
        <v>2018</v>
      </c>
      <c r="AJ65" s="101"/>
    </row>
    <row r="66" spans="1:36" s="116" customFormat="1" ht="24">
      <c r="A66" s="101"/>
      <c r="B66" s="49">
        <v>6</v>
      </c>
      <c r="C66" s="112">
        <v>0</v>
      </c>
      <c r="D66" s="112">
        <v>2</v>
      </c>
      <c r="E66" s="113">
        <v>0</v>
      </c>
      <c r="F66" s="113">
        <v>4</v>
      </c>
      <c r="G66" s="113">
        <v>0</v>
      </c>
      <c r="H66" s="113">
        <v>9</v>
      </c>
      <c r="I66" s="113">
        <v>0</v>
      </c>
      <c r="J66" s="112">
        <v>3</v>
      </c>
      <c r="K66" s="112">
        <v>4</v>
      </c>
      <c r="L66" s="112">
        <v>1</v>
      </c>
      <c r="M66" s="112">
        <v>1</v>
      </c>
      <c r="N66" s="112">
        <v>0</v>
      </c>
      <c r="O66" s="49">
        <v>1</v>
      </c>
      <c r="P66" s="54"/>
      <c r="Q66" s="54"/>
      <c r="R66" s="60"/>
      <c r="S66" s="60"/>
      <c r="T66" s="60"/>
      <c r="U66" s="60"/>
      <c r="V66" s="60"/>
      <c r="W66" s="60"/>
      <c r="X66" s="60"/>
      <c r="Y66" s="60"/>
      <c r="Z66" s="124" t="s">
        <v>125</v>
      </c>
      <c r="AA66" s="50" t="s">
        <v>112</v>
      </c>
      <c r="AB66" s="73">
        <v>331.7</v>
      </c>
      <c r="AC66" s="73">
        <v>0</v>
      </c>
      <c r="AD66" s="73">
        <v>0</v>
      </c>
      <c r="AE66" s="73">
        <v>0</v>
      </c>
      <c r="AF66" s="73">
        <v>0</v>
      </c>
      <c r="AG66" s="49"/>
      <c r="AH66" s="180">
        <v>331.7</v>
      </c>
      <c r="AI66" s="58">
        <v>2018</v>
      </c>
      <c r="AJ66" s="101"/>
    </row>
    <row r="67" spans="1:36" s="8" customFormat="1" ht="36">
      <c r="A67" s="10"/>
      <c r="B67" s="112">
        <v>6</v>
      </c>
      <c r="C67" s="112">
        <v>0</v>
      </c>
      <c r="D67" s="112">
        <v>2</v>
      </c>
      <c r="E67" s="113">
        <v>0</v>
      </c>
      <c r="F67" s="113">
        <v>4</v>
      </c>
      <c r="G67" s="113">
        <v>0</v>
      </c>
      <c r="H67" s="113">
        <v>9</v>
      </c>
      <c r="I67" s="113">
        <v>0</v>
      </c>
      <c r="J67" s="112">
        <v>3</v>
      </c>
      <c r="K67" s="112">
        <v>4</v>
      </c>
      <c r="L67" s="112">
        <v>1</v>
      </c>
      <c r="M67" s="112">
        <v>1</v>
      </c>
      <c r="N67" s="112">
        <v>0</v>
      </c>
      <c r="O67" s="49">
        <v>2</v>
      </c>
      <c r="P67" s="49"/>
      <c r="Q67" s="54"/>
      <c r="R67" s="60"/>
      <c r="S67" s="60"/>
      <c r="T67" s="60"/>
      <c r="U67" s="60"/>
      <c r="V67" s="60"/>
      <c r="W67" s="60"/>
      <c r="X67" s="60"/>
      <c r="Y67" s="60"/>
      <c r="Z67" s="51" t="s">
        <v>104</v>
      </c>
      <c r="AA67" s="50" t="s">
        <v>110</v>
      </c>
      <c r="AB67" s="71" t="s">
        <v>113</v>
      </c>
      <c r="AC67" s="71" t="s">
        <v>113</v>
      </c>
      <c r="AD67" s="71" t="s">
        <v>113</v>
      </c>
      <c r="AE67" s="71" t="s">
        <v>113</v>
      </c>
      <c r="AF67" s="71" t="s">
        <v>113</v>
      </c>
      <c r="AG67" s="61"/>
      <c r="AH67" s="96" t="s">
        <v>113</v>
      </c>
      <c r="AI67" s="58">
        <v>2018</v>
      </c>
      <c r="AJ67" s="10"/>
    </row>
    <row r="68" spans="1:36" s="8" customFormat="1" ht="36">
      <c r="A68" s="10"/>
      <c r="B68" s="112">
        <v>6</v>
      </c>
      <c r="C68" s="112">
        <v>0</v>
      </c>
      <c r="D68" s="112">
        <v>2</v>
      </c>
      <c r="E68" s="113">
        <v>0</v>
      </c>
      <c r="F68" s="113">
        <v>4</v>
      </c>
      <c r="G68" s="113">
        <v>0</v>
      </c>
      <c r="H68" s="113">
        <v>9</v>
      </c>
      <c r="I68" s="113">
        <v>0</v>
      </c>
      <c r="J68" s="112">
        <v>3</v>
      </c>
      <c r="K68" s="112">
        <v>4</v>
      </c>
      <c r="L68" s="112">
        <v>6</v>
      </c>
      <c r="M68" s="112">
        <v>4</v>
      </c>
      <c r="N68" s="112">
        <v>0</v>
      </c>
      <c r="O68" s="49">
        <v>3</v>
      </c>
      <c r="P68" s="49"/>
      <c r="Q68" s="54"/>
      <c r="R68" s="60"/>
      <c r="S68" s="60"/>
      <c r="T68" s="60"/>
      <c r="U68" s="60"/>
      <c r="V68" s="60"/>
      <c r="W68" s="60"/>
      <c r="X68" s="60"/>
      <c r="Y68" s="60"/>
      <c r="Z68" s="51" t="s">
        <v>129</v>
      </c>
      <c r="AA68" s="50" t="s">
        <v>112</v>
      </c>
      <c r="AB68" s="71">
        <v>2952.2</v>
      </c>
      <c r="AC68" s="71">
        <v>0</v>
      </c>
      <c r="AD68" s="71">
        <v>0</v>
      </c>
      <c r="AE68" s="71">
        <v>0</v>
      </c>
      <c r="AF68" s="71">
        <v>0</v>
      </c>
      <c r="AG68" s="61"/>
      <c r="AH68" s="96">
        <v>2952.2</v>
      </c>
      <c r="AI68" s="58">
        <v>2018</v>
      </c>
      <c r="AJ68" s="10"/>
    </row>
    <row r="69" spans="1:36" s="8" customFormat="1" ht="15">
      <c r="A69" s="10"/>
      <c r="B69" s="90">
        <v>6</v>
      </c>
      <c r="C69" s="90">
        <v>0</v>
      </c>
      <c r="D69" s="90">
        <v>2</v>
      </c>
      <c r="E69" s="91">
        <v>0</v>
      </c>
      <c r="F69" s="91">
        <v>5</v>
      </c>
      <c r="G69" s="91">
        <v>0</v>
      </c>
      <c r="H69" s="91">
        <v>3</v>
      </c>
      <c r="I69" s="91">
        <v>0</v>
      </c>
      <c r="J69" s="90">
        <v>3</v>
      </c>
      <c r="K69" s="90">
        <v>5</v>
      </c>
      <c r="L69" s="90">
        <v>1</v>
      </c>
      <c r="M69" s="90">
        <v>0</v>
      </c>
      <c r="N69" s="90">
        <v>0</v>
      </c>
      <c r="O69" s="90">
        <v>0</v>
      </c>
      <c r="P69" s="90"/>
      <c r="Q69" s="92"/>
      <c r="R69" s="93"/>
      <c r="S69" s="93"/>
      <c r="T69" s="93"/>
      <c r="U69" s="93"/>
      <c r="V69" s="93"/>
      <c r="W69" s="93"/>
      <c r="X69" s="93"/>
      <c r="Y69" s="93"/>
      <c r="Z69" s="117" t="s">
        <v>105</v>
      </c>
      <c r="AA69" s="95" t="s">
        <v>112</v>
      </c>
      <c r="AB69" s="202">
        <f>AB71+AB72</f>
        <v>2314.587</v>
      </c>
      <c r="AC69" s="122">
        <f>(AC77+AC70)</f>
        <v>0</v>
      </c>
      <c r="AD69" s="122">
        <v>0</v>
      </c>
      <c r="AE69" s="122">
        <v>0</v>
      </c>
      <c r="AF69" s="122">
        <v>0</v>
      </c>
      <c r="AG69" s="90"/>
      <c r="AH69" s="98">
        <f>SUM(AB69:AG69)</f>
        <v>2314.587</v>
      </c>
      <c r="AI69" s="99">
        <v>2018</v>
      </c>
      <c r="AJ69" s="10"/>
    </row>
    <row r="70" spans="1:36" s="119" customFormat="1" ht="28.5" customHeight="1">
      <c r="A70" s="89"/>
      <c r="B70" s="137">
        <v>6</v>
      </c>
      <c r="C70" s="137">
        <v>0</v>
      </c>
      <c r="D70" s="137">
        <v>2</v>
      </c>
      <c r="E70" s="138">
        <v>0</v>
      </c>
      <c r="F70" s="138">
        <v>5</v>
      </c>
      <c r="G70" s="138">
        <v>0</v>
      </c>
      <c r="H70" s="138">
        <v>3</v>
      </c>
      <c r="I70" s="138">
        <v>0</v>
      </c>
      <c r="J70" s="137">
        <v>3</v>
      </c>
      <c r="K70" s="137">
        <v>5</v>
      </c>
      <c r="L70" s="137">
        <v>1</v>
      </c>
      <c r="M70" s="137">
        <v>1</v>
      </c>
      <c r="N70" s="137">
        <v>0</v>
      </c>
      <c r="O70" s="137">
        <v>0</v>
      </c>
      <c r="P70" s="137"/>
      <c r="Q70" s="140"/>
      <c r="R70" s="141"/>
      <c r="S70" s="141"/>
      <c r="T70" s="141"/>
      <c r="U70" s="141"/>
      <c r="V70" s="141"/>
      <c r="W70" s="141"/>
      <c r="X70" s="141"/>
      <c r="Y70" s="141"/>
      <c r="Z70" s="142" t="s">
        <v>116</v>
      </c>
      <c r="AA70" s="143" t="s">
        <v>112</v>
      </c>
      <c r="AB70" s="154">
        <v>0</v>
      </c>
      <c r="AC70" s="144">
        <v>0</v>
      </c>
      <c r="AD70" s="144">
        <v>0</v>
      </c>
      <c r="AE70" s="144">
        <v>0</v>
      </c>
      <c r="AF70" s="144">
        <v>0</v>
      </c>
      <c r="AG70" s="137"/>
      <c r="AH70" s="98">
        <v>0</v>
      </c>
      <c r="AI70" s="145">
        <v>2018</v>
      </c>
      <c r="AJ70" s="89"/>
    </row>
    <row r="71" spans="1:36" s="119" customFormat="1" ht="15.75" customHeight="1">
      <c r="A71" s="89"/>
      <c r="B71" s="165">
        <v>6</v>
      </c>
      <c r="C71" s="165">
        <v>0</v>
      </c>
      <c r="D71" s="165">
        <v>2</v>
      </c>
      <c r="E71" s="166">
        <v>0</v>
      </c>
      <c r="F71" s="166">
        <v>5</v>
      </c>
      <c r="G71" s="166">
        <v>0</v>
      </c>
      <c r="H71" s="166">
        <v>3</v>
      </c>
      <c r="I71" s="166">
        <v>0</v>
      </c>
      <c r="J71" s="165">
        <v>3</v>
      </c>
      <c r="K71" s="165">
        <v>5</v>
      </c>
      <c r="L71" s="165">
        <v>1</v>
      </c>
      <c r="M71" s="165">
        <v>2</v>
      </c>
      <c r="N71" s="165">
        <v>0</v>
      </c>
      <c r="O71" s="165">
        <v>1</v>
      </c>
      <c r="P71" s="139"/>
      <c r="Q71" s="104"/>
      <c r="R71" s="105"/>
      <c r="S71" s="105"/>
      <c r="T71" s="105"/>
      <c r="U71" s="105"/>
      <c r="V71" s="105"/>
      <c r="W71" s="105"/>
      <c r="X71" s="105"/>
      <c r="Y71" s="105"/>
      <c r="Z71" s="114" t="s">
        <v>133</v>
      </c>
      <c r="AA71" s="107" t="s">
        <v>109</v>
      </c>
      <c r="AB71" s="136">
        <f>AB79+AB80+AB82</f>
        <v>1614.66</v>
      </c>
      <c r="AC71" s="123"/>
      <c r="AD71" s="123"/>
      <c r="AE71" s="123"/>
      <c r="AF71" s="123"/>
      <c r="AG71" s="102"/>
      <c r="AH71" s="98">
        <v>1660.6</v>
      </c>
      <c r="AI71" s="110"/>
      <c r="AJ71" s="89"/>
    </row>
    <row r="72" spans="1:36" s="119" customFormat="1" ht="16.5" customHeight="1">
      <c r="A72" s="89"/>
      <c r="B72" s="165">
        <v>6</v>
      </c>
      <c r="C72" s="165">
        <v>0</v>
      </c>
      <c r="D72" s="165">
        <v>2</v>
      </c>
      <c r="E72" s="166">
        <v>0</v>
      </c>
      <c r="F72" s="166">
        <v>5</v>
      </c>
      <c r="G72" s="166">
        <v>0</v>
      </c>
      <c r="H72" s="166">
        <v>3</v>
      </c>
      <c r="I72" s="166">
        <v>0</v>
      </c>
      <c r="J72" s="165">
        <v>3</v>
      </c>
      <c r="K72" s="165">
        <v>5</v>
      </c>
      <c r="L72" s="165">
        <v>7</v>
      </c>
      <c r="M72" s="165">
        <v>4</v>
      </c>
      <c r="N72" s="165">
        <v>5</v>
      </c>
      <c r="O72" s="165">
        <v>2</v>
      </c>
      <c r="P72" s="139"/>
      <c r="Q72" s="104"/>
      <c r="R72" s="105"/>
      <c r="S72" s="105"/>
      <c r="T72" s="105"/>
      <c r="U72" s="105"/>
      <c r="V72" s="105"/>
      <c r="W72" s="105"/>
      <c r="X72" s="105"/>
      <c r="Y72" s="105"/>
      <c r="Z72" s="114" t="s">
        <v>134</v>
      </c>
      <c r="AA72" s="107" t="s">
        <v>109</v>
      </c>
      <c r="AB72" s="136">
        <f>AB86</f>
        <v>699.927</v>
      </c>
      <c r="AC72" s="123"/>
      <c r="AD72" s="123"/>
      <c r="AE72" s="123"/>
      <c r="AF72" s="123"/>
      <c r="AG72" s="102"/>
      <c r="AH72" s="98">
        <v>699.93</v>
      </c>
      <c r="AI72" s="110"/>
      <c r="AJ72" s="89"/>
    </row>
    <row r="73" spans="1:36" s="116" customFormat="1" ht="41.25" customHeight="1">
      <c r="A73" s="101"/>
      <c r="B73" s="112" t="s">
        <v>141</v>
      </c>
      <c r="C73" s="112" t="s">
        <v>141</v>
      </c>
      <c r="D73" s="112" t="s">
        <v>141</v>
      </c>
      <c r="E73" s="112" t="s">
        <v>141</v>
      </c>
      <c r="F73" s="112" t="s">
        <v>141</v>
      </c>
      <c r="G73" s="112" t="s">
        <v>141</v>
      </c>
      <c r="H73" s="112" t="s">
        <v>141</v>
      </c>
      <c r="I73" s="112" t="s">
        <v>141</v>
      </c>
      <c r="J73" s="112" t="s">
        <v>141</v>
      </c>
      <c r="K73" s="112" t="s">
        <v>141</v>
      </c>
      <c r="L73" s="112" t="s">
        <v>141</v>
      </c>
      <c r="M73" s="112" t="s">
        <v>141</v>
      </c>
      <c r="N73" s="112" t="s">
        <v>141</v>
      </c>
      <c r="O73" s="112" t="s">
        <v>141</v>
      </c>
      <c r="P73" s="112" t="s">
        <v>141</v>
      </c>
      <c r="Q73" s="54"/>
      <c r="R73" s="60"/>
      <c r="S73" s="60"/>
      <c r="T73" s="60"/>
      <c r="U73" s="60"/>
      <c r="V73" s="60"/>
      <c r="W73" s="60"/>
      <c r="X73" s="60"/>
      <c r="Y73" s="60"/>
      <c r="Z73" s="51" t="s">
        <v>131</v>
      </c>
      <c r="AA73" s="50" t="s">
        <v>111</v>
      </c>
      <c r="AB73" s="73">
        <v>1</v>
      </c>
      <c r="AC73" s="73">
        <v>1</v>
      </c>
      <c r="AD73" s="73">
        <v>1</v>
      </c>
      <c r="AE73" s="73">
        <v>1</v>
      </c>
      <c r="AF73" s="73">
        <v>1</v>
      </c>
      <c r="AG73" s="49"/>
      <c r="AH73" s="179">
        <v>5</v>
      </c>
      <c r="AI73" s="58">
        <v>2018</v>
      </c>
      <c r="AJ73" s="101"/>
    </row>
    <row r="74" spans="1:36" s="116" customFormat="1" ht="27" customHeight="1">
      <c r="A74" s="101"/>
      <c r="B74" s="112" t="s">
        <v>141</v>
      </c>
      <c r="C74" s="112" t="s">
        <v>141</v>
      </c>
      <c r="D74" s="112" t="s">
        <v>141</v>
      </c>
      <c r="E74" s="112" t="s">
        <v>141</v>
      </c>
      <c r="F74" s="112" t="s">
        <v>141</v>
      </c>
      <c r="G74" s="112" t="s">
        <v>141</v>
      </c>
      <c r="H74" s="112" t="s">
        <v>141</v>
      </c>
      <c r="I74" s="112" t="s">
        <v>141</v>
      </c>
      <c r="J74" s="112" t="s">
        <v>141</v>
      </c>
      <c r="K74" s="112" t="s">
        <v>141</v>
      </c>
      <c r="L74" s="112" t="s">
        <v>141</v>
      </c>
      <c r="M74" s="112" t="s">
        <v>141</v>
      </c>
      <c r="N74" s="112" t="s">
        <v>141</v>
      </c>
      <c r="O74" s="112" t="s">
        <v>141</v>
      </c>
      <c r="P74" s="112" t="s">
        <v>141</v>
      </c>
      <c r="Q74" s="54"/>
      <c r="R74" s="60"/>
      <c r="S74" s="60"/>
      <c r="T74" s="60"/>
      <c r="U74" s="60"/>
      <c r="V74" s="60"/>
      <c r="W74" s="60"/>
      <c r="X74" s="60"/>
      <c r="Y74" s="60"/>
      <c r="Z74" s="51" t="s">
        <v>132</v>
      </c>
      <c r="AA74" s="50"/>
      <c r="AB74" s="73"/>
      <c r="AC74" s="73"/>
      <c r="AD74" s="73"/>
      <c r="AE74" s="73"/>
      <c r="AF74" s="73"/>
      <c r="AG74" s="49"/>
      <c r="AH74" s="179"/>
      <c r="AI74" s="58"/>
      <c r="AJ74" s="101"/>
    </row>
    <row r="75" spans="1:36" s="116" customFormat="1" ht="33.75" customHeight="1">
      <c r="A75" s="101"/>
      <c r="B75" s="49">
        <v>6</v>
      </c>
      <c r="C75" s="49">
        <v>0</v>
      </c>
      <c r="D75" s="49">
        <v>2</v>
      </c>
      <c r="E75" s="59">
        <v>0</v>
      </c>
      <c r="F75" s="59">
        <v>5</v>
      </c>
      <c r="G75" s="59">
        <v>0</v>
      </c>
      <c r="H75" s="59">
        <v>3</v>
      </c>
      <c r="I75" s="59">
        <v>0</v>
      </c>
      <c r="J75" s="49">
        <v>3</v>
      </c>
      <c r="K75" s="49">
        <v>5</v>
      </c>
      <c r="L75" s="49">
        <v>1</v>
      </c>
      <c r="M75" s="49">
        <v>1</v>
      </c>
      <c r="N75" s="49">
        <v>0</v>
      </c>
      <c r="O75" s="49">
        <v>1</v>
      </c>
      <c r="P75" s="49"/>
      <c r="Q75" s="54"/>
      <c r="R75" s="60"/>
      <c r="S75" s="60"/>
      <c r="T75" s="60"/>
      <c r="U75" s="60"/>
      <c r="V75" s="60"/>
      <c r="W75" s="60"/>
      <c r="X75" s="60"/>
      <c r="Y75" s="60"/>
      <c r="Z75" s="51" t="s">
        <v>126</v>
      </c>
      <c r="AA75" s="50" t="s">
        <v>110</v>
      </c>
      <c r="AB75" s="71" t="s">
        <v>113</v>
      </c>
      <c r="AC75" s="71" t="s">
        <v>113</v>
      </c>
      <c r="AD75" s="71" t="s">
        <v>113</v>
      </c>
      <c r="AE75" s="71" t="s">
        <v>113</v>
      </c>
      <c r="AF75" s="71" t="s">
        <v>113</v>
      </c>
      <c r="AG75" s="61"/>
      <c r="AH75" s="96" t="s">
        <v>113</v>
      </c>
      <c r="AI75" s="58">
        <v>2018</v>
      </c>
      <c r="AJ75" s="101"/>
    </row>
    <row r="76" spans="1:36" s="8" customFormat="1" ht="24">
      <c r="A76" s="10"/>
      <c r="B76" s="112">
        <v>6</v>
      </c>
      <c r="C76" s="112">
        <v>0</v>
      </c>
      <c r="D76" s="112">
        <v>2</v>
      </c>
      <c r="E76" s="113">
        <v>0</v>
      </c>
      <c r="F76" s="113">
        <v>5</v>
      </c>
      <c r="G76" s="113">
        <v>0</v>
      </c>
      <c r="H76" s="113">
        <v>3</v>
      </c>
      <c r="I76" s="113">
        <v>0</v>
      </c>
      <c r="J76" s="112">
        <v>3</v>
      </c>
      <c r="K76" s="112">
        <v>5</v>
      </c>
      <c r="L76" s="112">
        <v>1</v>
      </c>
      <c r="M76" s="112">
        <v>1</v>
      </c>
      <c r="N76" s="112">
        <v>0</v>
      </c>
      <c r="O76" s="49">
        <v>2</v>
      </c>
      <c r="P76" s="49"/>
      <c r="Q76" s="54"/>
      <c r="R76" s="60"/>
      <c r="S76" s="60"/>
      <c r="T76" s="60"/>
      <c r="U76" s="60"/>
      <c r="V76" s="60"/>
      <c r="W76" s="60"/>
      <c r="X76" s="60"/>
      <c r="Y76" s="60"/>
      <c r="Z76" s="51" t="s">
        <v>106</v>
      </c>
      <c r="AA76" s="50" t="s">
        <v>110</v>
      </c>
      <c r="AB76" s="71" t="s">
        <v>113</v>
      </c>
      <c r="AC76" s="71" t="s">
        <v>113</v>
      </c>
      <c r="AD76" s="71" t="s">
        <v>113</v>
      </c>
      <c r="AE76" s="71" t="s">
        <v>113</v>
      </c>
      <c r="AF76" s="71" t="s">
        <v>113</v>
      </c>
      <c r="AG76" s="61"/>
      <c r="AH76" s="96" t="s">
        <v>113</v>
      </c>
      <c r="AI76" s="58">
        <v>2018</v>
      </c>
      <c r="AJ76" s="10"/>
    </row>
    <row r="77" spans="1:36" s="8" customFormat="1" ht="24">
      <c r="A77" s="10"/>
      <c r="B77" s="146">
        <v>6</v>
      </c>
      <c r="C77" s="146">
        <v>0</v>
      </c>
      <c r="D77" s="146">
        <v>2</v>
      </c>
      <c r="E77" s="147">
        <v>0</v>
      </c>
      <c r="F77" s="147">
        <v>5</v>
      </c>
      <c r="G77" s="147">
        <v>0</v>
      </c>
      <c r="H77" s="147">
        <v>3</v>
      </c>
      <c r="I77" s="147">
        <v>0</v>
      </c>
      <c r="J77" s="146">
        <v>3</v>
      </c>
      <c r="K77" s="146">
        <v>5</v>
      </c>
      <c r="L77" s="146">
        <v>1</v>
      </c>
      <c r="M77" s="146">
        <v>2</v>
      </c>
      <c r="N77" s="146">
        <v>0</v>
      </c>
      <c r="O77" s="146">
        <v>0</v>
      </c>
      <c r="P77" s="146"/>
      <c r="Q77" s="148"/>
      <c r="R77" s="149"/>
      <c r="S77" s="149"/>
      <c r="T77" s="149"/>
      <c r="U77" s="149"/>
      <c r="V77" s="149"/>
      <c r="W77" s="149"/>
      <c r="X77" s="149"/>
      <c r="Y77" s="149"/>
      <c r="Z77" s="150" t="s">
        <v>107</v>
      </c>
      <c r="AA77" s="151" t="s">
        <v>109</v>
      </c>
      <c r="AB77" s="178">
        <v>2314.6</v>
      </c>
      <c r="AC77" s="152">
        <v>0</v>
      </c>
      <c r="AD77" s="152">
        <v>0</v>
      </c>
      <c r="AE77" s="152">
        <v>0</v>
      </c>
      <c r="AF77" s="152">
        <v>0</v>
      </c>
      <c r="AG77" s="146"/>
      <c r="AH77" s="98">
        <f>SUM(AB77:AG77)</f>
        <v>2314.6</v>
      </c>
      <c r="AI77" s="153">
        <v>2018</v>
      </c>
      <c r="AJ77" s="10"/>
    </row>
    <row r="78" spans="1:36" s="116" customFormat="1" ht="24">
      <c r="A78" s="101"/>
      <c r="B78" s="112" t="s">
        <v>141</v>
      </c>
      <c r="C78" s="112" t="s">
        <v>141</v>
      </c>
      <c r="D78" s="112" t="s">
        <v>141</v>
      </c>
      <c r="E78" s="112" t="s">
        <v>141</v>
      </c>
      <c r="F78" s="112" t="s">
        <v>141</v>
      </c>
      <c r="G78" s="112" t="s">
        <v>141</v>
      </c>
      <c r="H78" s="112" t="s">
        <v>141</v>
      </c>
      <c r="I78" s="112" t="s">
        <v>141</v>
      </c>
      <c r="J78" s="112" t="s">
        <v>141</v>
      </c>
      <c r="K78" s="112" t="s">
        <v>141</v>
      </c>
      <c r="L78" s="112" t="s">
        <v>141</v>
      </c>
      <c r="M78" s="112" t="s">
        <v>141</v>
      </c>
      <c r="N78" s="112" t="s">
        <v>141</v>
      </c>
      <c r="O78" s="112" t="s">
        <v>141</v>
      </c>
      <c r="P78" s="112" t="s">
        <v>141</v>
      </c>
      <c r="Q78" s="54"/>
      <c r="R78" s="60"/>
      <c r="S78" s="60"/>
      <c r="T78" s="60"/>
      <c r="U78" s="60"/>
      <c r="V78" s="60"/>
      <c r="W78" s="60"/>
      <c r="X78" s="60"/>
      <c r="Y78" s="60"/>
      <c r="Z78" s="51" t="s">
        <v>108</v>
      </c>
      <c r="AA78" s="50" t="s">
        <v>80</v>
      </c>
      <c r="AB78" s="51">
        <v>10</v>
      </c>
      <c r="AC78" s="51">
        <v>13.75</v>
      </c>
      <c r="AD78" s="51">
        <v>17.5</v>
      </c>
      <c r="AE78" s="51">
        <v>21.25</v>
      </c>
      <c r="AF78" s="51">
        <v>25</v>
      </c>
      <c r="AG78" s="61"/>
      <c r="AH78" s="97">
        <v>25</v>
      </c>
      <c r="AI78" s="58">
        <v>2018</v>
      </c>
      <c r="AJ78" s="101"/>
    </row>
    <row r="79" spans="1:36" s="116" customFormat="1" ht="24">
      <c r="A79" s="101"/>
      <c r="B79" s="155">
        <v>6</v>
      </c>
      <c r="C79" s="155">
        <v>0</v>
      </c>
      <c r="D79" s="155">
        <v>2</v>
      </c>
      <c r="E79" s="156">
        <v>0</v>
      </c>
      <c r="F79" s="156">
        <v>5</v>
      </c>
      <c r="G79" s="156">
        <v>0</v>
      </c>
      <c r="H79" s="156">
        <v>3</v>
      </c>
      <c r="I79" s="156">
        <v>0</v>
      </c>
      <c r="J79" s="155">
        <v>3</v>
      </c>
      <c r="K79" s="155">
        <v>5</v>
      </c>
      <c r="L79" s="155">
        <v>1</v>
      </c>
      <c r="M79" s="155">
        <v>2</v>
      </c>
      <c r="N79" s="155">
        <v>0</v>
      </c>
      <c r="O79" s="182">
        <v>1</v>
      </c>
      <c r="P79" s="183"/>
      <c r="Q79" s="183"/>
      <c r="R79" s="184"/>
      <c r="S79" s="184"/>
      <c r="T79" s="184"/>
      <c r="U79" s="184"/>
      <c r="V79" s="184"/>
      <c r="W79" s="184"/>
      <c r="X79" s="184"/>
      <c r="Y79" s="184"/>
      <c r="Z79" s="185" t="s">
        <v>147</v>
      </c>
      <c r="AA79" s="160" t="s">
        <v>109</v>
      </c>
      <c r="AB79" s="186">
        <v>1202.7</v>
      </c>
      <c r="AC79" s="186">
        <v>2660</v>
      </c>
      <c r="AD79" s="186">
        <v>4500</v>
      </c>
      <c r="AE79" s="186">
        <v>500</v>
      </c>
      <c r="AF79" s="186">
        <v>500</v>
      </c>
      <c r="AG79" s="112"/>
      <c r="AH79" s="98">
        <v>8445</v>
      </c>
      <c r="AI79" s="128">
        <v>2018</v>
      </c>
      <c r="AJ79" s="101"/>
    </row>
    <row r="80" spans="1:36" s="116" customFormat="1" ht="36">
      <c r="A80" s="101"/>
      <c r="B80" s="155">
        <v>6</v>
      </c>
      <c r="C80" s="155">
        <v>0</v>
      </c>
      <c r="D80" s="155">
        <v>2</v>
      </c>
      <c r="E80" s="156">
        <v>0</v>
      </c>
      <c r="F80" s="156">
        <v>5</v>
      </c>
      <c r="G80" s="156">
        <v>0</v>
      </c>
      <c r="H80" s="156">
        <v>3</v>
      </c>
      <c r="I80" s="156">
        <v>0</v>
      </c>
      <c r="J80" s="155">
        <v>3</v>
      </c>
      <c r="K80" s="155">
        <v>5</v>
      </c>
      <c r="L80" s="155">
        <v>1</v>
      </c>
      <c r="M80" s="155">
        <v>2</v>
      </c>
      <c r="N80" s="155">
        <v>0</v>
      </c>
      <c r="O80" s="155">
        <v>2</v>
      </c>
      <c r="P80" s="155"/>
      <c r="Q80" s="157"/>
      <c r="R80" s="158"/>
      <c r="S80" s="158"/>
      <c r="T80" s="158"/>
      <c r="U80" s="158"/>
      <c r="V80" s="158"/>
      <c r="W80" s="158"/>
      <c r="X80" s="158"/>
      <c r="Y80" s="158"/>
      <c r="Z80" s="159" t="s">
        <v>136</v>
      </c>
      <c r="AA80" s="160" t="s">
        <v>109</v>
      </c>
      <c r="AB80" s="161">
        <v>11.96</v>
      </c>
      <c r="AC80" s="162">
        <v>0</v>
      </c>
      <c r="AD80" s="162">
        <v>0</v>
      </c>
      <c r="AE80" s="162">
        <v>0</v>
      </c>
      <c r="AF80" s="162">
        <v>0</v>
      </c>
      <c r="AG80" s="163"/>
      <c r="AH80" s="181">
        <f aca="true" t="shared" si="1" ref="AH80:AH85">(AB80+AC80+AD80+AE80+AF80)</f>
        <v>11.96</v>
      </c>
      <c r="AI80" s="164">
        <v>2018</v>
      </c>
      <c r="AJ80" s="101"/>
    </row>
    <row r="81" spans="1:36" s="116" customFormat="1" ht="15">
      <c r="A81" s="101"/>
      <c r="B81" s="112" t="s">
        <v>141</v>
      </c>
      <c r="C81" s="112" t="s">
        <v>141</v>
      </c>
      <c r="D81" s="112" t="s">
        <v>141</v>
      </c>
      <c r="E81" s="112" t="s">
        <v>141</v>
      </c>
      <c r="F81" s="112" t="s">
        <v>141</v>
      </c>
      <c r="G81" s="112" t="s">
        <v>141</v>
      </c>
      <c r="H81" s="112" t="s">
        <v>141</v>
      </c>
      <c r="I81" s="112" t="s">
        <v>141</v>
      </c>
      <c r="J81" s="112" t="s">
        <v>141</v>
      </c>
      <c r="K81" s="112" t="s">
        <v>141</v>
      </c>
      <c r="L81" s="112" t="s">
        <v>141</v>
      </c>
      <c r="M81" s="112" t="s">
        <v>141</v>
      </c>
      <c r="N81" s="112" t="s">
        <v>141</v>
      </c>
      <c r="O81" s="112" t="s">
        <v>141</v>
      </c>
      <c r="P81" s="112" t="s">
        <v>141</v>
      </c>
      <c r="Q81" s="187"/>
      <c r="R81" s="188"/>
      <c r="S81" s="188"/>
      <c r="T81" s="188"/>
      <c r="U81" s="188"/>
      <c r="V81" s="188"/>
      <c r="W81" s="188"/>
      <c r="X81" s="188"/>
      <c r="Y81" s="188"/>
      <c r="Z81" s="189" t="s">
        <v>140</v>
      </c>
      <c r="AA81" s="125" t="s">
        <v>109</v>
      </c>
      <c r="AB81" s="190">
        <f>(AB82+AB83+AB84+AB85)</f>
        <v>2360.527</v>
      </c>
      <c r="AC81" s="190">
        <f>(AC82+AC83+AC84+AC85)</f>
        <v>400</v>
      </c>
      <c r="AD81" s="190">
        <f>(AD82+AD83+AD84+AD85)</f>
        <v>0</v>
      </c>
      <c r="AE81" s="190">
        <f>(AE82+AE83+AE84+AE85)</f>
        <v>0</v>
      </c>
      <c r="AF81" s="190">
        <f>(AF82+AF83+AF84+AF85)</f>
        <v>0</v>
      </c>
      <c r="AG81" s="127"/>
      <c r="AH81" s="181">
        <f t="shared" si="1"/>
        <v>2760.527</v>
      </c>
      <c r="AI81" s="128"/>
      <c r="AJ81" s="101"/>
    </row>
    <row r="82" spans="1:36" s="116" customFormat="1" ht="15">
      <c r="A82" s="101"/>
      <c r="B82" s="112">
        <v>6</v>
      </c>
      <c r="C82" s="112">
        <v>0</v>
      </c>
      <c r="D82" s="112">
        <v>2</v>
      </c>
      <c r="E82" s="112">
        <v>0</v>
      </c>
      <c r="F82" s="112">
        <v>5</v>
      </c>
      <c r="G82" s="112">
        <v>0</v>
      </c>
      <c r="H82" s="112">
        <v>3</v>
      </c>
      <c r="I82" s="112">
        <v>0</v>
      </c>
      <c r="J82" s="112">
        <v>3</v>
      </c>
      <c r="K82" s="112">
        <v>5</v>
      </c>
      <c r="L82" s="112">
        <v>1</v>
      </c>
      <c r="M82" s="112">
        <v>2</v>
      </c>
      <c r="N82" s="112">
        <v>0</v>
      </c>
      <c r="O82" s="112">
        <v>3</v>
      </c>
      <c r="P82" s="112" t="s">
        <v>141</v>
      </c>
      <c r="Q82" s="187"/>
      <c r="R82" s="188"/>
      <c r="S82" s="188"/>
      <c r="T82" s="188"/>
      <c r="U82" s="188"/>
      <c r="V82" s="188"/>
      <c r="W82" s="188"/>
      <c r="X82" s="188"/>
      <c r="Y82" s="188"/>
      <c r="Z82" s="189" t="s">
        <v>148</v>
      </c>
      <c r="AA82" s="125" t="s">
        <v>109</v>
      </c>
      <c r="AB82" s="190">
        <v>400</v>
      </c>
      <c r="AC82" s="126">
        <v>400</v>
      </c>
      <c r="AD82" s="126">
        <v>0</v>
      </c>
      <c r="AE82" s="126">
        <v>0</v>
      </c>
      <c r="AF82" s="126">
        <v>0</v>
      </c>
      <c r="AG82" s="127"/>
      <c r="AH82" s="181">
        <f t="shared" si="1"/>
        <v>800</v>
      </c>
      <c r="AI82" s="128"/>
      <c r="AJ82" s="101"/>
    </row>
    <row r="83" spans="1:36" s="116" customFormat="1" ht="15">
      <c r="A83" s="101"/>
      <c r="B83" s="112" t="s">
        <v>141</v>
      </c>
      <c r="C83" s="112" t="s">
        <v>141</v>
      </c>
      <c r="D83" s="112" t="s">
        <v>141</v>
      </c>
      <c r="E83" s="112" t="s">
        <v>141</v>
      </c>
      <c r="F83" s="112" t="s">
        <v>141</v>
      </c>
      <c r="G83" s="112" t="s">
        <v>141</v>
      </c>
      <c r="H83" s="112" t="s">
        <v>141</v>
      </c>
      <c r="I83" s="112" t="s">
        <v>141</v>
      </c>
      <c r="J83" s="112" t="s">
        <v>141</v>
      </c>
      <c r="K83" s="112" t="s">
        <v>141</v>
      </c>
      <c r="L83" s="112" t="s">
        <v>141</v>
      </c>
      <c r="M83" s="112" t="s">
        <v>141</v>
      </c>
      <c r="N83" s="112" t="s">
        <v>141</v>
      </c>
      <c r="O83" s="112" t="s">
        <v>141</v>
      </c>
      <c r="P83" s="112" t="s">
        <v>141</v>
      </c>
      <c r="Q83" s="187"/>
      <c r="R83" s="188"/>
      <c r="S83" s="188"/>
      <c r="T83" s="188"/>
      <c r="U83" s="188"/>
      <c r="V83" s="188"/>
      <c r="W83" s="188"/>
      <c r="X83" s="188"/>
      <c r="Y83" s="188"/>
      <c r="Z83" s="198" t="s">
        <v>137</v>
      </c>
      <c r="AA83" s="125" t="s">
        <v>109</v>
      </c>
      <c r="AB83" s="190">
        <v>360.066</v>
      </c>
      <c r="AC83" s="126">
        <v>0</v>
      </c>
      <c r="AD83" s="126">
        <v>0</v>
      </c>
      <c r="AE83" s="126">
        <v>0</v>
      </c>
      <c r="AF83" s="126">
        <v>0</v>
      </c>
      <c r="AG83" s="127"/>
      <c r="AH83" s="181">
        <f t="shared" si="1"/>
        <v>360.066</v>
      </c>
      <c r="AI83" s="128"/>
      <c r="AJ83" s="101"/>
    </row>
    <row r="84" spans="1:36" s="116" customFormat="1" ht="15">
      <c r="A84" s="101"/>
      <c r="B84" s="112" t="s">
        <v>141</v>
      </c>
      <c r="C84" s="112" t="s">
        <v>141</v>
      </c>
      <c r="D84" s="112" t="s">
        <v>141</v>
      </c>
      <c r="E84" s="112" t="s">
        <v>141</v>
      </c>
      <c r="F84" s="112" t="s">
        <v>141</v>
      </c>
      <c r="G84" s="112" t="s">
        <v>141</v>
      </c>
      <c r="H84" s="112" t="s">
        <v>141</v>
      </c>
      <c r="I84" s="112" t="s">
        <v>141</v>
      </c>
      <c r="J84" s="112" t="s">
        <v>141</v>
      </c>
      <c r="K84" s="112" t="s">
        <v>141</v>
      </c>
      <c r="L84" s="112" t="s">
        <v>141</v>
      </c>
      <c r="M84" s="112" t="s">
        <v>141</v>
      </c>
      <c r="N84" s="112" t="s">
        <v>141</v>
      </c>
      <c r="O84" s="112" t="s">
        <v>141</v>
      </c>
      <c r="P84" s="112" t="s">
        <v>141</v>
      </c>
      <c r="Q84" s="187"/>
      <c r="R84" s="188"/>
      <c r="S84" s="188"/>
      <c r="T84" s="188"/>
      <c r="U84" s="188"/>
      <c r="V84" s="188"/>
      <c r="W84" s="188"/>
      <c r="X84" s="188"/>
      <c r="Y84" s="188"/>
      <c r="Z84" s="198" t="s">
        <v>138</v>
      </c>
      <c r="AA84" s="125" t="s">
        <v>109</v>
      </c>
      <c r="AB84" s="190">
        <v>1330.008</v>
      </c>
      <c r="AC84" s="126">
        <v>0</v>
      </c>
      <c r="AD84" s="126">
        <v>0</v>
      </c>
      <c r="AE84" s="126">
        <v>0</v>
      </c>
      <c r="AF84" s="126">
        <v>0</v>
      </c>
      <c r="AG84" s="127"/>
      <c r="AH84" s="181">
        <f t="shared" si="1"/>
        <v>1330.008</v>
      </c>
      <c r="AI84" s="128"/>
      <c r="AJ84" s="101"/>
    </row>
    <row r="85" spans="1:36" s="8" customFormat="1" ht="15">
      <c r="A85" s="10"/>
      <c r="B85" s="112" t="s">
        <v>141</v>
      </c>
      <c r="C85" s="112" t="s">
        <v>141</v>
      </c>
      <c r="D85" s="112" t="s">
        <v>141</v>
      </c>
      <c r="E85" s="112" t="s">
        <v>141</v>
      </c>
      <c r="F85" s="112" t="s">
        <v>141</v>
      </c>
      <c r="G85" s="112" t="s">
        <v>141</v>
      </c>
      <c r="H85" s="112" t="s">
        <v>141</v>
      </c>
      <c r="I85" s="112" t="s">
        <v>141</v>
      </c>
      <c r="J85" s="112" t="s">
        <v>141</v>
      </c>
      <c r="K85" s="112" t="s">
        <v>141</v>
      </c>
      <c r="L85" s="112" t="s">
        <v>141</v>
      </c>
      <c r="M85" s="112" t="s">
        <v>141</v>
      </c>
      <c r="N85" s="112" t="s">
        <v>141</v>
      </c>
      <c r="O85" s="112" t="s">
        <v>141</v>
      </c>
      <c r="P85" s="112" t="s">
        <v>141</v>
      </c>
      <c r="Q85" s="76"/>
      <c r="R85" s="77"/>
      <c r="S85" s="77"/>
      <c r="T85" s="77"/>
      <c r="U85" s="77"/>
      <c r="V85" s="77"/>
      <c r="W85" s="77"/>
      <c r="X85" s="77"/>
      <c r="Y85" s="77"/>
      <c r="Z85" s="198" t="s">
        <v>139</v>
      </c>
      <c r="AA85" s="125" t="s">
        <v>109</v>
      </c>
      <c r="AB85" s="199">
        <v>270.453</v>
      </c>
      <c r="AC85" s="135">
        <v>0</v>
      </c>
      <c r="AD85" s="135">
        <v>0</v>
      </c>
      <c r="AE85" s="135">
        <v>0</v>
      </c>
      <c r="AF85" s="135">
        <v>0</v>
      </c>
      <c r="AG85" s="112"/>
      <c r="AH85" s="181">
        <f t="shared" si="1"/>
        <v>270.453</v>
      </c>
      <c r="AI85" s="128"/>
      <c r="AJ85" s="10"/>
    </row>
    <row r="86" spans="1:36" s="8" customFormat="1" ht="24">
      <c r="A86" s="10"/>
      <c r="B86" s="191">
        <v>6</v>
      </c>
      <c r="C86" s="191">
        <v>0</v>
      </c>
      <c r="D86" s="191">
        <v>2</v>
      </c>
      <c r="E86" s="192">
        <v>0</v>
      </c>
      <c r="F86" s="192">
        <v>5</v>
      </c>
      <c r="G86" s="192">
        <v>0</v>
      </c>
      <c r="H86" s="192">
        <v>3</v>
      </c>
      <c r="I86" s="192">
        <v>0</v>
      </c>
      <c r="J86" s="191">
        <v>3</v>
      </c>
      <c r="K86" s="191">
        <v>5</v>
      </c>
      <c r="L86" s="191">
        <v>7</v>
      </c>
      <c r="M86" s="191">
        <v>4</v>
      </c>
      <c r="N86" s="191">
        <v>5</v>
      </c>
      <c r="O86" s="191">
        <v>2</v>
      </c>
      <c r="P86" s="191"/>
      <c r="Q86" s="193"/>
      <c r="R86" s="194"/>
      <c r="S86" s="194"/>
      <c r="T86" s="194"/>
      <c r="U86" s="194"/>
      <c r="V86" s="194"/>
      <c r="W86" s="194"/>
      <c r="X86" s="194"/>
      <c r="Y86" s="194"/>
      <c r="Z86" s="195" t="s">
        <v>149</v>
      </c>
      <c r="AA86" s="196" t="s">
        <v>109</v>
      </c>
      <c r="AB86" s="197">
        <v>699.927</v>
      </c>
      <c r="AC86" s="197">
        <v>0</v>
      </c>
      <c r="AD86" s="197">
        <v>0</v>
      </c>
      <c r="AE86" s="197">
        <v>0</v>
      </c>
      <c r="AF86" s="197">
        <v>0</v>
      </c>
      <c r="AG86" s="167"/>
      <c r="AH86" s="181">
        <f>(AB86+AC86+AD86+AE86+AF86)</f>
        <v>699.927</v>
      </c>
      <c r="AI86" s="168">
        <v>2018</v>
      </c>
      <c r="AJ86" s="10"/>
    </row>
    <row r="87" spans="1:36" s="8" customFormat="1" ht="15">
      <c r="A87" s="10"/>
      <c r="B87" s="75"/>
      <c r="C87" s="75"/>
      <c r="D87" s="75"/>
      <c r="E87" s="75"/>
      <c r="F87" s="75"/>
      <c r="G87" s="75"/>
      <c r="H87" s="75"/>
      <c r="I87" s="75"/>
      <c r="J87" s="78"/>
      <c r="K87" s="78"/>
      <c r="L87" s="78"/>
      <c r="M87" s="78"/>
      <c r="N87" s="78"/>
      <c r="O87" s="78"/>
      <c r="P87" s="78"/>
      <c r="Q87" s="78"/>
      <c r="R87" s="79"/>
      <c r="S87" s="79"/>
      <c r="T87" s="79"/>
      <c r="U87" s="79"/>
      <c r="V87" s="79"/>
      <c r="W87" s="79"/>
      <c r="X87" s="79"/>
      <c r="Y87" s="79"/>
      <c r="Z87" s="80"/>
      <c r="AA87" s="81"/>
      <c r="AB87" s="80"/>
      <c r="AC87" s="82"/>
      <c r="AD87" s="82"/>
      <c r="AE87" s="82"/>
      <c r="AF87" s="82"/>
      <c r="AG87" s="82"/>
      <c r="AH87" s="83"/>
      <c r="AI87" s="82"/>
      <c r="AJ87" s="10"/>
    </row>
    <row r="88" spans="1:54" s="8" customFormat="1" ht="15">
      <c r="A88" s="10"/>
      <c r="B88" s="75"/>
      <c r="C88" s="75"/>
      <c r="D88" s="75"/>
      <c r="E88" s="75"/>
      <c r="F88" s="75"/>
      <c r="G88" s="75"/>
      <c r="H88" s="75"/>
      <c r="I88" s="75"/>
      <c r="J88" s="78"/>
      <c r="K88" s="78"/>
      <c r="L88" s="78"/>
      <c r="M88" s="78"/>
      <c r="N88" s="78"/>
      <c r="O88" s="78"/>
      <c r="P88" s="78"/>
      <c r="Q88" s="78"/>
      <c r="R88" s="79"/>
      <c r="S88" s="79"/>
      <c r="T88" s="79"/>
      <c r="U88" s="79"/>
      <c r="V88" s="79"/>
      <c r="W88" s="79"/>
      <c r="X88" s="79"/>
      <c r="Y88" s="79"/>
      <c r="Z88" s="80"/>
      <c r="AA88" s="81"/>
      <c r="AB88" s="80"/>
      <c r="AC88" s="82"/>
      <c r="AD88" s="82"/>
      <c r="AE88" s="82"/>
      <c r="AF88" s="82"/>
      <c r="AG88" s="82"/>
      <c r="AH88" s="83"/>
      <c r="AI88" s="82"/>
      <c r="AJ88" s="11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</row>
    <row r="89" spans="1:54" s="8" customFormat="1" ht="15">
      <c r="A89" s="10"/>
      <c r="B89" s="75"/>
      <c r="C89" s="75"/>
      <c r="D89" s="75"/>
      <c r="E89" s="75"/>
      <c r="F89" s="75"/>
      <c r="G89" s="75"/>
      <c r="H89" s="75"/>
      <c r="I89" s="75"/>
      <c r="J89" s="78"/>
      <c r="K89" s="78"/>
      <c r="L89" s="78"/>
      <c r="M89" s="78"/>
      <c r="N89" s="78"/>
      <c r="O89" s="78"/>
      <c r="P89" s="78"/>
      <c r="Q89" s="78"/>
      <c r="R89" s="79"/>
      <c r="S89" s="79"/>
      <c r="T89" s="79"/>
      <c r="U89" s="79"/>
      <c r="V89" s="79"/>
      <c r="W89" s="79"/>
      <c r="X89" s="79"/>
      <c r="Y89" s="79"/>
      <c r="Z89" s="84"/>
      <c r="AA89" s="81"/>
      <c r="AB89" s="80"/>
      <c r="AC89" s="82"/>
      <c r="AD89" s="82"/>
      <c r="AE89" s="82"/>
      <c r="AF89" s="82"/>
      <c r="AG89" s="82"/>
      <c r="AH89" s="83"/>
      <c r="AI89" s="82"/>
      <c r="AJ89" s="11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</row>
    <row r="90" spans="1:54" s="8" customFormat="1" ht="15">
      <c r="A90" s="10"/>
      <c r="B90" s="75"/>
      <c r="C90" s="75"/>
      <c r="D90" s="75"/>
      <c r="E90" s="75"/>
      <c r="F90" s="75"/>
      <c r="G90" s="75"/>
      <c r="H90" s="75"/>
      <c r="I90" s="75"/>
      <c r="J90" s="78"/>
      <c r="K90" s="78"/>
      <c r="L90" s="78"/>
      <c r="M90" s="78"/>
      <c r="N90" s="78"/>
      <c r="O90" s="78"/>
      <c r="P90" s="78"/>
      <c r="Q90" s="78"/>
      <c r="R90" s="79"/>
      <c r="S90" s="79"/>
      <c r="T90" s="79"/>
      <c r="U90" s="79"/>
      <c r="V90" s="79"/>
      <c r="W90" s="79"/>
      <c r="X90" s="79"/>
      <c r="Y90" s="79"/>
      <c r="Z90" s="84"/>
      <c r="AA90" s="81"/>
      <c r="AB90" s="80"/>
      <c r="AC90" s="82"/>
      <c r="AD90" s="82"/>
      <c r="AE90" s="82"/>
      <c r="AF90" s="82"/>
      <c r="AG90" s="82"/>
      <c r="AH90" s="83"/>
      <c r="AI90" s="82"/>
      <c r="AJ90" s="11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</row>
    <row r="91" spans="1:54" s="8" customFormat="1" ht="15">
      <c r="A91" s="10"/>
      <c r="B91" s="75"/>
      <c r="C91" s="75"/>
      <c r="D91" s="75"/>
      <c r="E91" s="75"/>
      <c r="F91" s="75"/>
      <c r="G91" s="75"/>
      <c r="H91" s="75"/>
      <c r="I91" s="75"/>
      <c r="J91" s="78"/>
      <c r="K91" s="78"/>
      <c r="L91" s="78"/>
      <c r="M91" s="78"/>
      <c r="N91" s="78"/>
      <c r="O91" s="78"/>
      <c r="P91" s="78"/>
      <c r="Q91" s="78"/>
      <c r="R91" s="79"/>
      <c r="S91" s="79"/>
      <c r="T91" s="79"/>
      <c r="U91" s="79"/>
      <c r="V91" s="79"/>
      <c r="W91" s="79"/>
      <c r="X91" s="79"/>
      <c r="Y91" s="79"/>
      <c r="Z91" s="84"/>
      <c r="AA91" s="81"/>
      <c r="AB91" s="80"/>
      <c r="AC91" s="82"/>
      <c r="AD91" s="82"/>
      <c r="AE91" s="82"/>
      <c r="AF91" s="82"/>
      <c r="AG91" s="82"/>
      <c r="AH91" s="83"/>
      <c r="AI91" s="82"/>
      <c r="AJ91" s="11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</row>
    <row r="92" spans="1:54" s="8" customFormat="1" ht="15">
      <c r="A92" s="10"/>
      <c r="B92" s="75"/>
      <c r="C92" s="75"/>
      <c r="D92" s="75"/>
      <c r="E92" s="75"/>
      <c r="F92" s="75"/>
      <c r="G92" s="75"/>
      <c r="H92" s="75"/>
      <c r="I92" s="75"/>
      <c r="J92" s="78"/>
      <c r="K92" s="78"/>
      <c r="L92" s="78"/>
      <c r="M92" s="78"/>
      <c r="N92" s="78"/>
      <c r="O92" s="78"/>
      <c r="P92" s="78"/>
      <c r="Q92" s="78"/>
      <c r="R92" s="79"/>
      <c r="S92" s="79"/>
      <c r="T92" s="79"/>
      <c r="U92" s="79"/>
      <c r="V92" s="79"/>
      <c r="W92" s="79"/>
      <c r="X92" s="79"/>
      <c r="Y92" s="79"/>
      <c r="Z92" s="84"/>
      <c r="AA92" s="81"/>
      <c r="AB92" s="80"/>
      <c r="AC92" s="82"/>
      <c r="AD92" s="82"/>
      <c r="AE92" s="82"/>
      <c r="AF92" s="82"/>
      <c r="AG92" s="82"/>
      <c r="AH92" s="83"/>
      <c r="AI92" s="82"/>
      <c r="AJ92" s="11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</row>
    <row r="93" spans="1:54" s="8" customFormat="1" ht="15">
      <c r="A93" s="10"/>
      <c r="B93" s="75"/>
      <c r="C93" s="75"/>
      <c r="D93" s="75"/>
      <c r="E93" s="75"/>
      <c r="F93" s="75"/>
      <c r="G93" s="75"/>
      <c r="H93" s="75"/>
      <c r="I93" s="75"/>
      <c r="J93" s="78"/>
      <c r="K93" s="78"/>
      <c r="L93" s="78"/>
      <c r="M93" s="78"/>
      <c r="N93" s="78"/>
      <c r="O93" s="78"/>
      <c r="P93" s="78"/>
      <c r="Q93" s="78"/>
      <c r="R93" s="79"/>
      <c r="S93" s="79"/>
      <c r="T93" s="79"/>
      <c r="U93" s="79"/>
      <c r="V93" s="79"/>
      <c r="W93" s="79"/>
      <c r="X93" s="79"/>
      <c r="Y93" s="79"/>
      <c r="Z93" s="84"/>
      <c r="AA93" s="81"/>
      <c r="AB93" s="75"/>
      <c r="AC93" s="75"/>
      <c r="AD93" s="75"/>
      <c r="AE93" s="75"/>
      <c r="AF93" s="75"/>
      <c r="AG93" s="75"/>
      <c r="AH93" s="85"/>
      <c r="AI93" s="75"/>
      <c r="AJ93" s="11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</row>
    <row r="94" spans="1:54" s="8" customFormat="1" ht="15">
      <c r="A94" s="10"/>
      <c r="B94" s="75"/>
      <c r="C94" s="75"/>
      <c r="D94" s="75"/>
      <c r="E94" s="75"/>
      <c r="F94" s="75"/>
      <c r="G94" s="75"/>
      <c r="H94" s="75"/>
      <c r="I94" s="75"/>
      <c r="J94" s="78"/>
      <c r="K94" s="78"/>
      <c r="L94" s="78"/>
      <c r="M94" s="78"/>
      <c r="N94" s="78"/>
      <c r="O94" s="78"/>
      <c r="P94" s="78"/>
      <c r="Q94" s="78"/>
      <c r="R94" s="79"/>
      <c r="S94" s="79"/>
      <c r="T94" s="79"/>
      <c r="U94" s="79"/>
      <c r="V94" s="79"/>
      <c r="W94" s="79"/>
      <c r="X94" s="79"/>
      <c r="Y94" s="79"/>
      <c r="Z94" s="84"/>
      <c r="AA94" s="81"/>
      <c r="AB94" s="75"/>
      <c r="AC94" s="75"/>
      <c r="AD94" s="75"/>
      <c r="AE94" s="75"/>
      <c r="AF94" s="75"/>
      <c r="AG94" s="75"/>
      <c r="AH94" s="85"/>
      <c r="AI94" s="75"/>
      <c r="AJ94" s="11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</row>
    <row r="95" spans="1:54" s="8" customFormat="1" ht="15">
      <c r="A95" s="10"/>
      <c r="B95" s="75"/>
      <c r="C95" s="75"/>
      <c r="D95" s="75"/>
      <c r="E95" s="75"/>
      <c r="F95" s="75"/>
      <c r="G95" s="75"/>
      <c r="H95" s="75"/>
      <c r="I95" s="75"/>
      <c r="J95" s="78"/>
      <c r="K95" s="78"/>
      <c r="L95" s="78"/>
      <c r="M95" s="78"/>
      <c r="N95" s="78"/>
      <c r="O95" s="78"/>
      <c r="P95" s="78"/>
      <c r="Q95" s="78"/>
      <c r="R95" s="79"/>
      <c r="S95" s="79"/>
      <c r="T95" s="79"/>
      <c r="U95" s="79"/>
      <c r="V95" s="79"/>
      <c r="W95" s="79"/>
      <c r="X95" s="79"/>
      <c r="Y95" s="79"/>
      <c r="Z95" s="84"/>
      <c r="AA95" s="81"/>
      <c r="AB95" s="75"/>
      <c r="AC95" s="75"/>
      <c r="AD95" s="75"/>
      <c r="AE95" s="75"/>
      <c r="AF95" s="75"/>
      <c r="AG95" s="75"/>
      <c r="AH95" s="85"/>
      <c r="AI95" s="75"/>
      <c r="AJ95" s="11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</row>
    <row r="96" spans="1:54" s="8" customFormat="1" ht="15">
      <c r="A96" s="10"/>
      <c r="B96" s="75"/>
      <c r="C96" s="75"/>
      <c r="D96" s="75"/>
      <c r="E96" s="75"/>
      <c r="F96" s="75"/>
      <c r="G96" s="75"/>
      <c r="H96" s="75"/>
      <c r="I96" s="75"/>
      <c r="J96" s="78"/>
      <c r="K96" s="78"/>
      <c r="L96" s="78"/>
      <c r="M96" s="78"/>
      <c r="N96" s="78"/>
      <c r="O96" s="78"/>
      <c r="P96" s="78"/>
      <c r="Q96" s="78"/>
      <c r="R96" s="79"/>
      <c r="S96" s="79"/>
      <c r="T96" s="79"/>
      <c r="U96" s="79"/>
      <c r="V96" s="79"/>
      <c r="W96" s="79"/>
      <c r="X96" s="79"/>
      <c r="Y96" s="79"/>
      <c r="Z96" s="11"/>
      <c r="AA96" s="81"/>
      <c r="AB96" s="75"/>
      <c r="AC96" s="75"/>
      <c r="AD96" s="75"/>
      <c r="AE96" s="75"/>
      <c r="AF96" s="75"/>
      <c r="AG96" s="75"/>
      <c r="AH96" s="85"/>
      <c r="AI96" s="75"/>
      <c r="AJ96" s="11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</row>
    <row r="97" spans="1:54" s="8" customFormat="1" ht="15">
      <c r="A97" s="10"/>
      <c r="B97" s="75"/>
      <c r="C97" s="75"/>
      <c r="D97" s="75"/>
      <c r="E97" s="75"/>
      <c r="F97" s="75"/>
      <c r="G97" s="75"/>
      <c r="H97" s="75"/>
      <c r="I97" s="75"/>
      <c r="J97" s="78"/>
      <c r="K97" s="78"/>
      <c r="L97" s="78"/>
      <c r="M97" s="78"/>
      <c r="N97" s="78"/>
      <c r="O97" s="78"/>
      <c r="P97" s="78"/>
      <c r="Q97" s="78"/>
      <c r="R97" s="79"/>
      <c r="S97" s="79"/>
      <c r="T97" s="79"/>
      <c r="U97" s="79"/>
      <c r="V97" s="79"/>
      <c r="W97" s="79"/>
      <c r="X97" s="79"/>
      <c r="Y97" s="79"/>
      <c r="Z97" s="11"/>
      <c r="AA97" s="86"/>
      <c r="AB97" s="75"/>
      <c r="AC97" s="75"/>
      <c r="AD97" s="75"/>
      <c r="AE97" s="75"/>
      <c r="AF97" s="75"/>
      <c r="AG97" s="75"/>
      <c r="AH97" s="85"/>
      <c r="AI97" s="75"/>
      <c r="AJ97" s="11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</row>
    <row r="98" spans="1:54" s="8" customFormat="1" ht="15">
      <c r="A98" s="10"/>
      <c r="B98" s="75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87"/>
      <c r="S98" s="87"/>
      <c r="T98" s="87"/>
      <c r="U98" s="87"/>
      <c r="V98" s="87"/>
      <c r="W98" s="87"/>
      <c r="X98" s="87"/>
      <c r="Y98" s="87"/>
      <c r="Z98" s="11"/>
      <c r="AA98" s="11"/>
      <c r="AB98" s="11"/>
      <c r="AC98" s="7"/>
      <c r="AD98" s="7"/>
      <c r="AE98" s="7"/>
      <c r="AF98" s="7"/>
      <c r="AG98" s="7"/>
      <c r="AH98" s="88"/>
      <c r="AI98" s="7"/>
      <c r="AJ98" s="11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99" spans="1:54" s="8" customFormat="1" ht="15">
      <c r="A99" s="11"/>
      <c r="B99" s="75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34"/>
      <c r="S99" s="34"/>
      <c r="T99" s="34"/>
      <c r="U99" s="34"/>
      <c r="V99" s="34"/>
      <c r="W99" s="34"/>
      <c r="X99" s="34"/>
      <c r="Y99" s="34"/>
      <c r="Z99" s="10"/>
      <c r="AA99" s="10"/>
      <c r="AB99" s="10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</row>
    <row r="100" spans="1:35" s="8" customFormat="1" ht="15">
      <c r="A100" s="11"/>
      <c r="B100" s="75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4"/>
      <c r="S100" s="34"/>
      <c r="T100" s="34"/>
      <c r="U100" s="34"/>
      <c r="V100" s="34"/>
      <c r="W100" s="34"/>
      <c r="X100" s="34"/>
      <c r="Y100" s="34"/>
      <c r="Z100" s="10"/>
      <c r="AA100" s="10"/>
      <c r="AB100" s="10"/>
      <c r="AC100" s="7"/>
      <c r="AD100" s="7"/>
      <c r="AE100" s="7"/>
      <c r="AF100" s="7"/>
      <c r="AG100" s="7"/>
      <c r="AH100" s="7"/>
      <c r="AI100" s="7"/>
    </row>
    <row r="101" spans="1:59" s="8" customFormat="1" ht="15">
      <c r="A101" s="11"/>
      <c r="B101" s="75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4"/>
      <c r="S101" s="34"/>
      <c r="T101" s="34"/>
      <c r="U101" s="34"/>
      <c r="V101" s="34"/>
      <c r="W101" s="34"/>
      <c r="X101" s="34"/>
      <c r="Y101" s="34"/>
      <c r="Z101" s="10"/>
      <c r="AA101" s="10"/>
      <c r="AB101" s="10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</row>
    <row r="102" spans="1:59" s="8" customFormat="1" ht="15">
      <c r="A102" s="11"/>
      <c r="B102" s="75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4"/>
      <c r="S102" s="34"/>
      <c r="T102" s="34"/>
      <c r="U102" s="34"/>
      <c r="V102" s="34"/>
      <c r="W102" s="34"/>
      <c r="X102" s="34"/>
      <c r="Y102" s="34"/>
      <c r="Z102" s="10"/>
      <c r="AA102" s="10"/>
      <c r="AB102" s="10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  <row r="103" spans="1:59" s="8" customFormat="1" ht="14.25" customHeight="1">
      <c r="A103" s="11"/>
      <c r="B103" s="75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4"/>
      <c r="S103" s="34"/>
      <c r="T103" s="34"/>
      <c r="U103" s="34"/>
      <c r="V103" s="34"/>
      <c r="W103" s="34"/>
      <c r="X103" s="34"/>
      <c r="Y103" s="34"/>
      <c r="Z103" s="10"/>
      <c r="AA103" s="10"/>
      <c r="AB103" s="10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1:60" s="63" customFormat="1" ht="26.25" customHeight="1">
      <c r="A104" s="75"/>
      <c r="B104" s="75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4"/>
      <c r="S104" s="34"/>
      <c r="T104" s="34"/>
      <c r="U104" s="34"/>
      <c r="V104" s="34"/>
      <c r="W104" s="34"/>
      <c r="X104" s="34"/>
      <c r="Y104"/>
      <c r="Z104" s="10"/>
      <c r="AA104" s="10"/>
      <c r="AB104" s="10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62"/>
    </row>
    <row r="105" spans="1:60" s="63" customFormat="1" ht="31.5" customHeight="1">
      <c r="A105" s="75"/>
      <c r="B105" s="75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4"/>
      <c r="S105" s="34"/>
      <c r="T105" s="34"/>
      <c r="U105" s="34"/>
      <c r="V105" s="34"/>
      <c r="W105" s="34"/>
      <c r="X105" s="34"/>
      <c r="Y105" s="34"/>
      <c r="Z105" s="10"/>
      <c r="AA105" s="10"/>
      <c r="AB105" s="10"/>
      <c r="AC105" s="7"/>
      <c r="AD105" s="7" t="s">
        <v>130</v>
      </c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62"/>
    </row>
    <row r="106" spans="1:60" s="63" customFormat="1" ht="31.5" customHeight="1">
      <c r="A106" s="75"/>
      <c r="B106" s="75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4"/>
      <c r="S106" s="34"/>
      <c r="T106" s="34"/>
      <c r="U106" s="34"/>
      <c r="V106" s="34"/>
      <c r="W106" s="34"/>
      <c r="X106" s="34"/>
      <c r="Y106" s="34"/>
      <c r="Z106" s="74"/>
      <c r="AA106" s="10"/>
      <c r="AB106" s="10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62"/>
    </row>
    <row r="107" spans="1:60" s="63" customFormat="1" ht="17.25" customHeight="1">
      <c r="A107" s="75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4"/>
      <c r="S107" s="34"/>
      <c r="T107" s="34"/>
      <c r="U107" s="34"/>
      <c r="V107" s="34"/>
      <c r="W107" s="34"/>
      <c r="X107" s="34"/>
      <c r="Y107" s="34"/>
      <c r="Z107" s="39"/>
      <c r="AA107" s="10"/>
      <c r="AB107" s="10"/>
      <c r="AC107" s="39"/>
      <c r="AD107" s="39"/>
      <c r="AE107" s="39"/>
      <c r="AF107" s="39"/>
      <c r="AG107" s="39"/>
      <c r="AH107" s="39"/>
      <c r="AI107" s="39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62"/>
    </row>
    <row r="108" spans="1:35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4"/>
      <c r="S108" s="34"/>
      <c r="T108" s="34"/>
      <c r="U108" s="34"/>
      <c r="V108" s="34"/>
      <c r="W108" s="34"/>
      <c r="X108" s="34"/>
      <c r="Y108" s="34"/>
      <c r="Z108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4"/>
      <c r="S109" s="34"/>
      <c r="T109" s="34"/>
      <c r="U109" s="34"/>
      <c r="V109" s="34"/>
      <c r="W109" s="34"/>
      <c r="X109" s="34"/>
      <c r="Y109" s="34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4"/>
      <c r="S110" s="34"/>
      <c r="T110" s="34"/>
      <c r="U110" s="34"/>
      <c r="V110" s="34"/>
      <c r="W110" s="34"/>
      <c r="X110" s="34"/>
      <c r="Y110" s="34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4"/>
      <c r="S111" s="34"/>
      <c r="T111" s="34"/>
      <c r="U111" s="34"/>
      <c r="V111" s="34"/>
      <c r="W111" s="34"/>
      <c r="X111" s="34"/>
      <c r="Y111" s="34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4"/>
      <c r="S112" s="34"/>
      <c r="T112" s="34"/>
      <c r="U112" s="34"/>
      <c r="V112" s="34"/>
      <c r="W112" s="34"/>
      <c r="X112" s="34"/>
      <c r="Y112" s="34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4"/>
      <c r="S113" s="34"/>
      <c r="T113" s="34"/>
      <c r="U113" s="34"/>
      <c r="V113" s="34"/>
      <c r="W113" s="34"/>
      <c r="X113" s="34"/>
      <c r="Y113" s="34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4"/>
      <c r="S114" s="34"/>
      <c r="T114" s="34"/>
      <c r="U114" s="34"/>
      <c r="V114" s="34"/>
      <c r="W114" s="34"/>
      <c r="X114" s="34"/>
      <c r="Y114" s="34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4"/>
      <c r="S115" s="34"/>
      <c r="T115" s="34"/>
      <c r="U115" s="34"/>
      <c r="V115" s="34"/>
      <c r="W115" s="34"/>
      <c r="X115" s="34"/>
      <c r="Y115" s="34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4"/>
      <c r="S116" s="34"/>
      <c r="T116" s="34"/>
      <c r="U116" s="34"/>
      <c r="V116" s="34"/>
      <c r="W116" s="34"/>
      <c r="X116" s="34"/>
      <c r="Y116" s="34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4"/>
      <c r="S117" s="34"/>
      <c r="T117" s="34"/>
      <c r="U117" s="34"/>
      <c r="V117" s="34"/>
      <c r="W117" s="34"/>
      <c r="X117" s="34"/>
      <c r="Y117" s="34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4"/>
      <c r="S118" s="34"/>
      <c r="T118" s="34"/>
      <c r="U118" s="34"/>
      <c r="V118" s="34"/>
      <c r="W118" s="34"/>
      <c r="X118" s="34"/>
      <c r="Y118" s="34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4"/>
      <c r="S119" s="34"/>
      <c r="T119" s="34"/>
      <c r="U119" s="34"/>
      <c r="V119" s="34"/>
      <c r="W119" s="34"/>
      <c r="X119" s="34"/>
      <c r="Y119" s="34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4"/>
      <c r="S120" s="34"/>
      <c r="T120" s="34"/>
      <c r="U120" s="34"/>
      <c r="V120" s="34"/>
      <c r="W120" s="34"/>
      <c r="X120" s="34"/>
      <c r="Y120" s="34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4"/>
      <c r="S121" s="34"/>
      <c r="T121" s="34"/>
      <c r="U121" s="34"/>
      <c r="V121" s="34"/>
      <c r="W121" s="34"/>
      <c r="X121" s="34"/>
      <c r="Y121" s="34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4"/>
      <c r="S122" s="34"/>
      <c r="T122" s="34"/>
      <c r="U122" s="34"/>
      <c r="V122" s="34"/>
      <c r="W122" s="34"/>
      <c r="X122" s="34"/>
      <c r="Y122" s="34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4"/>
      <c r="S123" s="34"/>
      <c r="T123" s="34"/>
      <c r="U123" s="34"/>
      <c r="V123" s="34"/>
      <c r="W123" s="34"/>
      <c r="X123" s="34"/>
      <c r="Y123" s="34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4"/>
      <c r="S124" s="34"/>
      <c r="T124" s="34"/>
      <c r="U124" s="34"/>
      <c r="V124" s="34"/>
      <c r="W124" s="34"/>
      <c r="X124" s="34"/>
      <c r="Y124" s="34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4"/>
      <c r="S125" s="34"/>
      <c r="T125" s="34"/>
      <c r="U125" s="34"/>
      <c r="V125" s="34"/>
      <c r="W125" s="34"/>
      <c r="X125" s="34"/>
      <c r="Y125" s="34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4"/>
      <c r="S126" s="34"/>
      <c r="T126" s="34"/>
      <c r="U126" s="34"/>
      <c r="V126" s="34"/>
      <c r="W126" s="34"/>
      <c r="X126" s="34"/>
      <c r="Y126" s="34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4"/>
      <c r="S127" s="34"/>
      <c r="T127" s="34"/>
      <c r="U127" s="34"/>
      <c r="V127" s="34"/>
      <c r="W127" s="34"/>
      <c r="X127" s="34"/>
      <c r="Y127" s="34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4"/>
      <c r="S128" s="34"/>
      <c r="T128" s="34"/>
      <c r="U128" s="34"/>
      <c r="V128" s="34"/>
      <c r="W128" s="34"/>
      <c r="X128" s="34"/>
      <c r="Y128" s="34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4"/>
      <c r="S129" s="34"/>
      <c r="T129" s="34"/>
      <c r="U129" s="34"/>
      <c r="V129" s="34"/>
      <c r="W129" s="34"/>
      <c r="X129" s="34"/>
      <c r="Y129" s="34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4"/>
      <c r="S130" s="34"/>
      <c r="T130" s="34"/>
      <c r="U130" s="34"/>
      <c r="V130" s="34"/>
      <c r="W130" s="34"/>
      <c r="X130" s="34"/>
      <c r="Y130" s="34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4"/>
      <c r="S131" s="34"/>
      <c r="T131" s="34"/>
      <c r="U131" s="34"/>
      <c r="V131" s="34"/>
      <c r="W131" s="34"/>
      <c r="X131" s="34"/>
      <c r="Y131" s="34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4"/>
      <c r="S132" s="34"/>
      <c r="T132" s="34"/>
      <c r="U132" s="34"/>
      <c r="V132" s="34"/>
      <c r="W132" s="34"/>
      <c r="X132" s="34"/>
      <c r="Y132" s="34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4"/>
      <c r="S133" s="34"/>
      <c r="T133" s="34"/>
      <c r="U133" s="34"/>
      <c r="V133" s="34"/>
      <c r="W133" s="34"/>
      <c r="X133" s="34"/>
      <c r="Y133" s="34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4"/>
      <c r="S134" s="34"/>
      <c r="T134" s="34"/>
      <c r="U134" s="34"/>
      <c r="V134" s="34"/>
      <c r="W134" s="34"/>
      <c r="X134" s="34"/>
      <c r="Y134" s="34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4"/>
      <c r="S135" s="34"/>
      <c r="T135" s="34"/>
      <c r="U135" s="34"/>
      <c r="V135" s="34"/>
      <c r="W135" s="34"/>
      <c r="X135" s="34"/>
      <c r="Y135" s="34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4"/>
      <c r="S136" s="34"/>
      <c r="T136" s="34"/>
      <c r="U136" s="34"/>
      <c r="V136" s="34"/>
      <c r="W136" s="34"/>
      <c r="X136" s="34"/>
      <c r="Y136" s="34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4"/>
      <c r="S137" s="34"/>
      <c r="T137" s="34"/>
      <c r="U137" s="34"/>
      <c r="V137" s="34"/>
      <c r="W137" s="34"/>
      <c r="X137" s="34"/>
      <c r="Y137" s="34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4"/>
      <c r="S138" s="34"/>
      <c r="T138" s="34"/>
      <c r="U138" s="34"/>
      <c r="V138" s="34"/>
      <c r="W138" s="34"/>
      <c r="X138" s="34"/>
      <c r="Y138" s="34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4"/>
      <c r="S139" s="34"/>
      <c r="T139" s="34"/>
      <c r="U139" s="34"/>
      <c r="V139" s="34"/>
      <c r="W139" s="34"/>
      <c r="X139" s="34"/>
      <c r="Y139" s="34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4"/>
      <c r="S140" s="34"/>
      <c r="T140" s="34"/>
      <c r="U140" s="34"/>
      <c r="V140" s="34"/>
      <c r="W140" s="34"/>
      <c r="X140" s="34"/>
      <c r="Y140" s="34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4"/>
      <c r="S141" s="34"/>
      <c r="T141" s="34"/>
      <c r="U141" s="34"/>
      <c r="V141" s="34"/>
      <c r="W141" s="34"/>
      <c r="X141" s="34"/>
      <c r="Y141" s="34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4"/>
      <c r="S142" s="34"/>
      <c r="T142" s="34"/>
      <c r="U142" s="34"/>
      <c r="V142" s="34"/>
      <c r="W142" s="34"/>
      <c r="X142" s="34"/>
      <c r="Y142" s="34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4"/>
      <c r="S143" s="34"/>
      <c r="T143" s="34"/>
      <c r="U143" s="34"/>
      <c r="V143" s="34"/>
      <c r="W143" s="34"/>
      <c r="X143" s="34"/>
      <c r="Y143" s="34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4"/>
      <c r="S144" s="34"/>
      <c r="T144" s="34"/>
      <c r="U144" s="34"/>
      <c r="V144" s="34"/>
      <c r="W144" s="34"/>
      <c r="X144" s="34"/>
      <c r="Y144" s="34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4"/>
      <c r="S145" s="34"/>
      <c r="T145" s="34"/>
      <c r="U145" s="34"/>
      <c r="V145" s="34"/>
      <c r="W145" s="34"/>
      <c r="X145" s="34"/>
      <c r="Y145" s="34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4"/>
      <c r="S146" s="34"/>
      <c r="T146" s="34"/>
      <c r="U146" s="34"/>
      <c r="V146" s="34"/>
      <c r="W146" s="34"/>
      <c r="X146" s="34"/>
      <c r="Y146" s="34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4"/>
      <c r="S147" s="34"/>
      <c r="T147" s="34"/>
      <c r="U147" s="34"/>
      <c r="V147" s="34"/>
      <c r="W147" s="34"/>
      <c r="X147" s="34"/>
      <c r="Y147" s="34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4"/>
      <c r="S148" s="34"/>
      <c r="T148" s="34"/>
      <c r="U148" s="34"/>
      <c r="V148" s="34"/>
      <c r="W148" s="34"/>
      <c r="X148" s="34"/>
      <c r="Y148" s="34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4"/>
      <c r="S149" s="34"/>
      <c r="T149" s="34"/>
      <c r="U149" s="34"/>
      <c r="V149" s="34"/>
      <c r="W149" s="34"/>
      <c r="X149" s="34"/>
      <c r="Y149" s="34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4"/>
      <c r="S150" s="34"/>
      <c r="T150" s="34"/>
      <c r="U150" s="34"/>
      <c r="V150" s="34"/>
      <c r="W150" s="34"/>
      <c r="X150" s="34"/>
      <c r="Y150" s="34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4"/>
      <c r="S151" s="34"/>
      <c r="T151" s="34"/>
      <c r="U151" s="34"/>
      <c r="V151" s="34"/>
      <c r="W151" s="34"/>
      <c r="X151" s="34"/>
      <c r="Y151" s="34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4"/>
      <c r="S152" s="34"/>
      <c r="T152" s="34"/>
      <c r="U152" s="34"/>
      <c r="V152" s="34"/>
      <c r="W152" s="34"/>
      <c r="X152" s="34"/>
      <c r="Y152" s="34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4"/>
      <c r="S153" s="34"/>
      <c r="T153" s="34"/>
      <c r="U153" s="34"/>
      <c r="V153" s="34"/>
      <c r="W153" s="34"/>
      <c r="X153" s="34"/>
      <c r="Y153" s="34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4"/>
      <c r="S154" s="34"/>
      <c r="T154" s="34"/>
      <c r="U154" s="34"/>
      <c r="V154" s="34"/>
      <c r="W154" s="34"/>
      <c r="X154" s="34"/>
      <c r="Y154" s="34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4"/>
      <c r="S155" s="34"/>
      <c r="T155" s="34"/>
      <c r="U155" s="34"/>
      <c r="V155" s="34"/>
      <c r="W155" s="34"/>
      <c r="X155" s="34"/>
      <c r="Y155" s="34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4"/>
      <c r="S156" s="34"/>
      <c r="T156" s="34"/>
      <c r="U156" s="34"/>
      <c r="V156" s="34"/>
      <c r="W156" s="34"/>
      <c r="X156" s="34"/>
      <c r="Y156" s="34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4"/>
      <c r="S157" s="34"/>
      <c r="T157" s="34"/>
      <c r="U157" s="34"/>
      <c r="V157" s="34"/>
      <c r="W157" s="34"/>
      <c r="X157" s="34"/>
      <c r="Y157" s="34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4"/>
      <c r="S158" s="34"/>
      <c r="T158" s="34"/>
      <c r="U158" s="34"/>
      <c r="V158" s="34"/>
      <c r="W158" s="34"/>
      <c r="X158" s="34"/>
      <c r="Y158" s="34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4"/>
      <c r="S159" s="34"/>
      <c r="T159" s="34"/>
      <c r="U159" s="34"/>
      <c r="V159" s="34"/>
      <c r="W159" s="34"/>
      <c r="X159" s="34"/>
      <c r="Y159" s="34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4"/>
      <c r="S160" s="34"/>
      <c r="T160" s="34"/>
      <c r="U160" s="34"/>
      <c r="V160" s="34"/>
      <c r="W160" s="34"/>
      <c r="X160" s="34"/>
      <c r="Y160" s="34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4"/>
      <c r="S161" s="34"/>
      <c r="T161" s="34"/>
      <c r="U161" s="34"/>
      <c r="V161" s="34"/>
      <c r="W161" s="34"/>
      <c r="X161" s="34"/>
      <c r="Y161" s="34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4"/>
      <c r="S162" s="34"/>
      <c r="T162" s="34"/>
      <c r="U162" s="34"/>
      <c r="V162" s="34"/>
      <c r="W162" s="34"/>
      <c r="X162" s="34"/>
      <c r="Y162" s="34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4"/>
      <c r="S163" s="34"/>
      <c r="T163" s="34"/>
      <c r="U163" s="34"/>
      <c r="V163" s="34"/>
      <c r="W163" s="34"/>
      <c r="X163" s="34"/>
      <c r="Y163" s="34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4"/>
      <c r="S164" s="34"/>
      <c r="T164" s="34"/>
      <c r="U164" s="34"/>
      <c r="V164" s="34"/>
      <c r="W164" s="34"/>
      <c r="X164" s="34"/>
      <c r="Y164" s="34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4"/>
      <c r="S165" s="34"/>
      <c r="T165" s="34"/>
      <c r="U165" s="34"/>
      <c r="V165" s="34"/>
      <c r="W165" s="34"/>
      <c r="X165" s="34"/>
      <c r="Y165" s="34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4"/>
      <c r="S166" s="34"/>
      <c r="T166" s="34"/>
      <c r="U166" s="34"/>
      <c r="V166" s="34"/>
      <c r="W166" s="34"/>
      <c r="X166" s="34"/>
      <c r="Y166" s="34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4"/>
      <c r="S167" s="34"/>
      <c r="T167" s="34"/>
      <c r="U167" s="34"/>
      <c r="V167" s="34"/>
      <c r="W167" s="34"/>
      <c r="X167" s="34"/>
      <c r="Y167" s="34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4"/>
      <c r="S168" s="34"/>
      <c r="T168" s="34"/>
      <c r="U168" s="34"/>
      <c r="V168" s="34"/>
      <c r="W168" s="34"/>
      <c r="X168" s="34"/>
      <c r="Y168" s="34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4"/>
      <c r="S169" s="34"/>
      <c r="T169" s="34"/>
      <c r="U169" s="34"/>
      <c r="V169" s="34"/>
      <c r="W169" s="34"/>
      <c r="X169" s="34"/>
      <c r="Y169" s="34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4"/>
      <c r="S170" s="34"/>
      <c r="T170" s="34"/>
      <c r="U170" s="34"/>
      <c r="V170" s="34"/>
      <c r="W170" s="34"/>
      <c r="X170" s="34"/>
      <c r="Y170" s="34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4"/>
      <c r="S171" s="34"/>
      <c r="T171" s="34"/>
      <c r="U171" s="34"/>
      <c r="V171" s="34"/>
      <c r="W171" s="34"/>
      <c r="X171" s="34"/>
      <c r="Y171" s="34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4"/>
      <c r="S172" s="34"/>
      <c r="T172" s="34"/>
      <c r="U172" s="34"/>
      <c r="V172" s="34"/>
      <c r="W172" s="34"/>
      <c r="X172" s="34"/>
      <c r="Y172" s="34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4"/>
      <c r="S173" s="34"/>
      <c r="T173" s="34"/>
      <c r="U173" s="34"/>
      <c r="V173" s="34"/>
      <c r="W173" s="34"/>
      <c r="X173" s="34"/>
      <c r="Y173" s="34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4"/>
      <c r="S174" s="34"/>
      <c r="T174" s="34"/>
      <c r="U174" s="34"/>
      <c r="V174" s="34"/>
      <c r="W174" s="34"/>
      <c r="X174" s="34"/>
      <c r="Y174" s="34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4"/>
      <c r="S175" s="34"/>
      <c r="T175" s="34"/>
      <c r="U175" s="34"/>
      <c r="V175" s="34"/>
      <c r="W175" s="34"/>
      <c r="X175" s="34"/>
      <c r="Y175" s="34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4"/>
      <c r="S176" s="34"/>
      <c r="T176" s="34"/>
      <c r="U176" s="34"/>
      <c r="V176" s="34"/>
      <c r="W176" s="34"/>
      <c r="X176" s="34"/>
      <c r="Y176" s="34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4"/>
      <c r="S177" s="34"/>
      <c r="T177" s="34"/>
      <c r="U177" s="34"/>
      <c r="V177" s="34"/>
      <c r="W177" s="34"/>
      <c r="X177" s="34"/>
      <c r="Y177" s="34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4"/>
      <c r="S178" s="34"/>
      <c r="T178" s="34"/>
      <c r="U178" s="34"/>
      <c r="V178" s="34"/>
      <c r="W178" s="34"/>
      <c r="X178" s="34"/>
      <c r="Y178" s="34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4"/>
      <c r="S179" s="34"/>
      <c r="T179" s="34"/>
      <c r="U179" s="34"/>
      <c r="V179" s="34"/>
      <c r="W179" s="34"/>
      <c r="X179" s="34"/>
      <c r="Y179" s="34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4"/>
      <c r="S180" s="34"/>
      <c r="T180" s="34"/>
      <c r="U180" s="34"/>
      <c r="V180" s="34"/>
      <c r="W180" s="34"/>
      <c r="X180" s="34"/>
      <c r="Y180" s="34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34"/>
      <c r="S181" s="34"/>
      <c r="T181" s="34"/>
      <c r="U181" s="34"/>
      <c r="V181" s="34"/>
      <c r="W181" s="34"/>
      <c r="X181" s="34"/>
      <c r="Y181" s="34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34"/>
      <c r="S182" s="34"/>
      <c r="T182" s="34"/>
      <c r="U182" s="34"/>
      <c r="V182" s="34"/>
      <c r="W182" s="34"/>
      <c r="X182" s="34"/>
      <c r="Y182" s="34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34"/>
      <c r="S183" s="34"/>
      <c r="T183" s="34"/>
      <c r="U183" s="34"/>
      <c r="V183" s="34"/>
      <c r="W183" s="34"/>
      <c r="X183" s="34"/>
      <c r="Y183" s="34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34"/>
      <c r="S184" s="34"/>
      <c r="T184" s="34"/>
      <c r="U184" s="34"/>
      <c r="V184" s="34"/>
      <c r="W184" s="34"/>
      <c r="X184" s="34"/>
      <c r="Y184" s="34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34"/>
      <c r="S185" s="34"/>
      <c r="T185" s="34"/>
      <c r="U185" s="34"/>
      <c r="V185" s="34"/>
      <c r="W185" s="34"/>
      <c r="X185" s="34"/>
      <c r="Y185" s="34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34"/>
      <c r="S186" s="34"/>
      <c r="T186" s="34"/>
      <c r="U186" s="34"/>
      <c r="V186" s="34"/>
      <c r="W186" s="34"/>
      <c r="X186" s="34"/>
      <c r="Y186" s="34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34"/>
      <c r="S187" s="34"/>
      <c r="T187" s="34"/>
      <c r="U187" s="34"/>
      <c r="V187" s="34"/>
      <c r="W187" s="34"/>
      <c r="X187" s="34"/>
      <c r="Y187" s="34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34"/>
      <c r="S188" s="34"/>
      <c r="T188" s="34"/>
      <c r="U188" s="34"/>
      <c r="V188" s="34"/>
      <c r="W188" s="34"/>
      <c r="X188" s="34"/>
      <c r="Y188" s="34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34"/>
      <c r="S189" s="34"/>
      <c r="T189" s="34"/>
      <c r="U189" s="34"/>
      <c r="V189" s="34"/>
      <c r="W189" s="34"/>
      <c r="X189" s="34"/>
      <c r="Y189" s="34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34"/>
      <c r="S190" s="34"/>
      <c r="T190" s="34"/>
      <c r="U190" s="34"/>
      <c r="V190" s="34"/>
      <c r="W190" s="34"/>
      <c r="X190" s="34"/>
      <c r="Y190" s="34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34"/>
      <c r="S191" s="34"/>
      <c r="T191" s="34"/>
      <c r="U191" s="34"/>
      <c r="V191" s="34"/>
      <c r="W191" s="34"/>
      <c r="X191" s="34"/>
      <c r="Y191" s="34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34"/>
      <c r="S192" s="34"/>
      <c r="T192" s="34"/>
      <c r="U192" s="34"/>
      <c r="V192" s="34"/>
      <c r="W192" s="34"/>
      <c r="X192" s="34"/>
      <c r="Y192" s="34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:35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34"/>
      <c r="S193" s="34"/>
      <c r="T193" s="34"/>
      <c r="U193" s="34"/>
      <c r="V193" s="34"/>
      <c r="W193" s="34"/>
      <c r="X193" s="34"/>
      <c r="Y193" s="34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1:35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34"/>
      <c r="S194" s="34"/>
      <c r="T194" s="34"/>
      <c r="U194" s="34"/>
      <c r="V194" s="34"/>
      <c r="W194" s="34"/>
      <c r="X194" s="34"/>
      <c r="Y194" s="34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1:35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34"/>
      <c r="S195" s="34"/>
      <c r="T195" s="34"/>
      <c r="U195" s="34"/>
      <c r="V195" s="34"/>
      <c r="W195" s="34"/>
      <c r="X195" s="34"/>
      <c r="Y195" s="34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1:35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34"/>
      <c r="S196" s="34"/>
      <c r="T196" s="34"/>
      <c r="U196" s="34"/>
      <c r="V196" s="34"/>
      <c r="W196" s="34"/>
      <c r="X196" s="34"/>
      <c r="Y196" s="34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1:35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34"/>
      <c r="S197" s="34"/>
      <c r="T197" s="34"/>
      <c r="U197" s="34"/>
      <c r="V197" s="34"/>
      <c r="W197" s="34"/>
      <c r="X197" s="34"/>
      <c r="Y197" s="34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1:35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34"/>
      <c r="S198" s="34"/>
      <c r="T198" s="34"/>
      <c r="U198" s="34"/>
      <c r="V198" s="34"/>
      <c r="W198" s="34"/>
      <c r="X198" s="34"/>
      <c r="Y198" s="34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1:35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34"/>
      <c r="S199" s="34"/>
      <c r="T199" s="34"/>
      <c r="U199" s="34"/>
      <c r="V199" s="34"/>
      <c r="W199" s="34"/>
      <c r="X199" s="34"/>
      <c r="Y199" s="34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1:35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34"/>
      <c r="S200" s="34"/>
      <c r="T200" s="34"/>
      <c r="U200" s="34"/>
      <c r="V200" s="34"/>
      <c r="W200" s="34"/>
      <c r="X200" s="34"/>
      <c r="Y200" s="34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1:35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34"/>
      <c r="S201" s="34"/>
      <c r="T201" s="34"/>
      <c r="U201" s="34"/>
      <c r="V201" s="34"/>
      <c r="W201" s="34"/>
      <c r="X201" s="34"/>
      <c r="Y201" s="34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1:35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34"/>
      <c r="S202" s="34"/>
      <c r="T202" s="34"/>
      <c r="U202" s="34"/>
      <c r="V202" s="34"/>
      <c r="W202" s="34"/>
      <c r="X202" s="34"/>
      <c r="Y202" s="34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1:35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34"/>
      <c r="S203" s="34"/>
      <c r="T203" s="34"/>
      <c r="U203" s="34"/>
      <c r="V203" s="34"/>
      <c r="W203" s="34"/>
      <c r="X203" s="34"/>
      <c r="Y203" s="34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1:35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34"/>
      <c r="S204" s="34"/>
      <c r="T204" s="34"/>
      <c r="U204" s="34"/>
      <c r="V204" s="34"/>
      <c r="W204" s="34"/>
      <c r="X204" s="34"/>
      <c r="Y204" s="34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 spans="1:35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34"/>
      <c r="S205" s="34"/>
      <c r="T205" s="34"/>
      <c r="U205" s="34"/>
      <c r="V205" s="34"/>
      <c r="W205" s="34"/>
      <c r="X205" s="34"/>
      <c r="Y205" s="34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1:35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34"/>
      <c r="S206" s="34"/>
      <c r="T206" s="34"/>
      <c r="U206" s="34"/>
      <c r="V206" s="34"/>
      <c r="W206" s="34"/>
      <c r="X206" s="34"/>
      <c r="Y206" s="34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1:35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34"/>
      <c r="S207" s="34"/>
      <c r="T207" s="34"/>
      <c r="U207" s="34"/>
      <c r="V207" s="34"/>
      <c r="W207" s="34"/>
      <c r="X207" s="34"/>
      <c r="Y207" s="34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1:35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34"/>
      <c r="S208" s="34"/>
      <c r="T208" s="34"/>
      <c r="U208" s="34"/>
      <c r="V208" s="34"/>
      <c r="W208" s="34"/>
      <c r="X208" s="34"/>
      <c r="Y208" s="34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 spans="1:35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34"/>
      <c r="S209" s="34"/>
      <c r="T209" s="34"/>
      <c r="U209" s="34"/>
      <c r="V209" s="34"/>
      <c r="W209" s="34"/>
      <c r="X209" s="34"/>
      <c r="Y209" s="34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1:35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34"/>
      <c r="S210" s="34"/>
      <c r="T210" s="34"/>
      <c r="U210" s="34"/>
      <c r="V210" s="34"/>
      <c r="W210" s="34"/>
      <c r="X210" s="34"/>
      <c r="Y210" s="34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1:35" s="39" customFormat="1" ht="15">
      <c r="A211" s="11"/>
      <c r="B211" s="11"/>
      <c r="C211" s="11"/>
      <c r="D211" s="11"/>
      <c r="E211" s="11"/>
      <c r="F211" s="11"/>
      <c r="G211" s="11"/>
      <c r="H211" s="11"/>
      <c r="I211" s="32"/>
      <c r="J211" s="11"/>
      <c r="K211" s="11"/>
      <c r="L211" s="11"/>
      <c r="M211" s="10"/>
      <c r="N211" s="10"/>
      <c r="O211" s="10"/>
      <c r="P211" s="10"/>
      <c r="Q211" s="10"/>
      <c r="R211" s="34"/>
      <c r="S211" s="34"/>
      <c r="T211" s="34"/>
      <c r="U211" s="34"/>
      <c r="V211" s="34"/>
      <c r="W211" s="34"/>
      <c r="X211" s="34"/>
      <c r="Y211" s="34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1:35" s="39" customFormat="1" ht="15">
      <c r="A212" s="11"/>
      <c r="B212" s="11"/>
      <c r="C212" s="11"/>
      <c r="D212" s="11"/>
      <c r="E212" s="11"/>
      <c r="F212" s="11"/>
      <c r="G212" s="11"/>
      <c r="H212" s="11"/>
      <c r="I212" s="32"/>
      <c r="J212" s="11"/>
      <c r="K212" s="11"/>
      <c r="L212" s="11"/>
      <c r="M212" s="10"/>
      <c r="N212" s="10"/>
      <c r="O212" s="10"/>
      <c r="P212" s="10"/>
      <c r="Q212" s="10"/>
      <c r="R212" s="34"/>
      <c r="S212" s="34"/>
      <c r="T212" s="34"/>
      <c r="U212" s="34"/>
      <c r="V212" s="34"/>
      <c r="W212" s="34"/>
      <c r="X212" s="34"/>
      <c r="Y212" s="34"/>
      <c r="Z212" s="3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1:35" s="39" customFormat="1" ht="15">
      <c r="A213" s="11"/>
      <c r="B213" s="11"/>
      <c r="C213" s="11"/>
      <c r="D213" s="11"/>
      <c r="E213" s="11"/>
      <c r="F213" s="11"/>
      <c r="G213" s="11"/>
      <c r="H213" s="11"/>
      <c r="I213" s="32"/>
      <c r="J213" s="11"/>
      <c r="K213" s="11"/>
      <c r="L213" s="11"/>
      <c r="M213" s="10"/>
      <c r="N213" s="10"/>
      <c r="O213" s="10"/>
      <c r="P213" s="10"/>
      <c r="Q213" s="10"/>
      <c r="R213" s="34"/>
      <c r="S213" s="34"/>
      <c r="T213" s="34"/>
      <c r="U213" s="34"/>
      <c r="V213" s="34"/>
      <c r="W213" s="34"/>
      <c r="X213" s="34"/>
      <c r="Y213" s="34"/>
      <c r="Z213" s="3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1:35" s="39" customFormat="1" ht="15">
      <c r="A214" s="11"/>
      <c r="B214" s="11"/>
      <c r="C214" s="11"/>
      <c r="D214" s="11"/>
      <c r="E214" s="11"/>
      <c r="F214" s="11"/>
      <c r="G214" s="11"/>
      <c r="H214" s="11"/>
      <c r="I214" s="32"/>
      <c r="J214" s="11"/>
      <c r="K214" s="11"/>
      <c r="L214" s="11"/>
      <c r="M214" s="10"/>
      <c r="N214" s="10"/>
      <c r="O214" s="10"/>
      <c r="P214" s="10"/>
      <c r="Q214" s="10"/>
      <c r="R214" s="34"/>
      <c r="S214" s="34"/>
      <c r="T214" s="34"/>
      <c r="U214" s="34"/>
      <c r="V214" s="34"/>
      <c r="W214" s="34"/>
      <c r="X214" s="34"/>
      <c r="Y214" s="34"/>
      <c r="Z214" s="3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 spans="1:35" s="39" customFormat="1" ht="15">
      <c r="A215" s="11"/>
      <c r="B215" s="11"/>
      <c r="C215" s="11"/>
      <c r="D215" s="11"/>
      <c r="E215" s="11"/>
      <c r="F215" s="11"/>
      <c r="G215" s="11"/>
      <c r="H215" s="11"/>
      <c r="I215" s="32"/>
      <c r="J215" s="11"/>
      <c r="K215" s="11"/>
      <c r="L215" s="11"/>
      <c r="M215" s="10"/>
      <c r="N215" s="10"/>
      <c r="O215" s="10"/>
      <c r="P215" s="10"/>
      <c r="Q215" s="10"/>
      <c r="R215" s="34"/>
      <c r="S215" s="34"/>
      <c r="T215" s="34"/>
      <c r="U215" s="34"/>
      <c r="V215" s="34"/>
      <c r="W215" s="34"/>
      <c r="X215" s="34"/>
      <c r="Y215" s="34"/>
      <c r="Z215" s="3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1:35" s="39" customFormat="1" ht="15">
      <c r="A216" s="11"/>
      <c r="B216" s="11"/>
      <c r="C216" s="11"/>
      <c r="D216" s="11"/>
      <c r="E216" s="11"/>
      <c r="F216" s="11"/>
      <c r="G216" s="11"/>
      <c r="H216" s="11"/>
      <c r="I216" s="32"/>
      <c r="J216" s="11"/>
      <c r="K216" s="11"/>
      <c r="L216" s="11"/>
      <c r="M216" s="10"/>
      <c r="N216" s="10"/>
      <c r="O216" s="10"/>
      <c r="P216" s="10"/>
      <c r="Q216" s="10"/>
      <c r="R216" s="34"/>
      <c r="S216" s="34"/>
      <c r="T216" s="34"/>
      <c r="U216" s="34"/>
      <c r="V216" s="34"/>
      <c r="W216" s="34"/>
      <c r="X216" s="34"/>
      <c r="Y216" s="34"/>
      <c r="Z216" s="3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1:35" s="39" customFormat="1" ht="15">
      <c r="A217" s="11"/>
      <c r="B217" s="11"/>
      <c r="C217" s="11"/>
      <c r="D217" s="11"/>
      <c r="E217" s="11"/>
      <c r="F217" s="11"/>
      <c r="G217" s="11"/>
      <c r="H217" s="11"/>
      <c r="I217" s="32"/>
      <c r="J217" s="11"/>
      <c r="K217" s="11"/>
      <c r="L217" s="11"/>
      <c r="M217" s="10"/>
      <c r="N217" s="10"/>
      <c r="O217" s="10"/>
      <c r="P217" s="10"/>
      <c r="Q217" s="10"/>
      <c r="R217" s="34"/>
      <c r="S217" s="34"/>
      <c r="T217" s="34"/>
      <c r="U217" s="34"/>
      <c r="V217" s="34"/>
      <c r="W217" s="34"/>
      <c r="X217" s="34"/>
      <c r="Y217" s="34"/>
      <c r="Z217" s="3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1:35" s="39" customFormat="1" ht="15">
      <c r="A218" s="11"/>
      <c r="B218" s="11"/>
      <c r="C218" s="11"/>
      <c r="D218" s="11"/>
      <c r="E218" s="11"/>
      <c r="F218" s="11"/>
      <c r="G218" s="11"/>
      <c r="H218" s="11"/>
      <c r="I218" s="32"/>
      <c r="J218" s="11"/>
      <c r="K218" s="11"/>
      <c r="L218" s="11"/>
      <c r="M218" s="10"/>
      <c r="N218" s="10"/>
      <c r="O218" s="10"/>
      <c r="P218" s="10"/>
      <c r="Q218" s="10"/>
      <c r="R218" s="34"/>
      <c r="S218" s="34"/>
      <c r="T218" s="34"/>
      <c r="U218" s="34"/>
      <c r="V218" s="34"/>
      <c r="W218" s="34"/>
      <c r="X218" s="34"/>
      <c r="Y218" s="34"/>
      <c r="Z218" s="30"/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 spans="1:35" s="39" customFormat="1" ht="15">
      <c r="A219" s="11"/>
      <c r="B219" s="11"/>
      <c r="C219" s="11"/>
      <c r="D219" s="11"/>
      <c r="E219" s="11"/>
      <c r="F219" s="11"/>
      <c r="G219" s="11"/>
      <c r="H219" s="11"/>
      <c r="I219" s="32"/>
      <c r="J219" s="11"/>
      <c r="K219" s="11"/>
      <c r="L219" s="11"/>
      <c r="M219" s="10"/>
      <c r="N219" s="10"/>
      <c r="O219" s="10"/>
      <c r="P219" s="10"/>
      <c r="Q219" s="10"/>
      <c r="R219" s="34"/>
      <c r="S219" s="34"/>
      <c r="T219" s="34"/>
      <c r="U219" s="34"/>
      <c r="V219" s="34"/>
      <c r="W219" s="34"/>
      <c r="X219" s="34"/>
      <c r="Y219" s="34"/>
      <c r="Z219" s="30"/>
      <c r="AA219" s="30"/>
      <c r="AB219" s="30"/>
      <c r="AC219" s="10"/>
      <c r="AD219" s="10"/>
      <c r="AE219" s="10"/>
      <c r="AF219" s="10"/>
      <c r="AG219" s="10"/>
      <c r="AH219" s="10"/>
      <c r="AI219" s="10"/>
    </row>
    <row r="220" spans="1:35" s="39" customFormat="1" ht="15">
      <c r="A220" s="11"/>
      <c r="B220" s="11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7"/>
      <c r="T220" s="37"/>
      <c r="U220" s="37"/>
      <c r="V220" s="37"/>
      <c r="W220" s="37"/>
      <c r="X220" s="37"/>
      <c r="Y220" s="37"/>
      <c r="Z220" s="30"/>
      <c r="AA220" s="30"/>
      <c r="AB220" s="30"/>
      <c r="AC220" s="10"/>
      <c r="AD220" s="10"/>
      <c r="AE220" s="10"/>
      <c r="AF220" s="10"/>
      <c r="AG220" s="10"/>
      <c r="AH220" s="10"/>
      <c r="AI220" s="10"/>
    </row>
    <row r="221" spans="1:35" s="39" customFormat="1" ht="15">
      <c r="A221" s="11"/>
      <c r="B221" s="11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10"/>
      <c r="AD221" s="10"/>
      <c r="AE221" s="10"/>
      <c r="AF221" s="10"/>
      <c r="AG221" s="10"/>
      <c r="AH221" s="10"/>
      <c r="AI221" s="10"/>
    </row>
    <row r="222" spans="1:35" s="39" customFormat="1" ht="15">
      <c r="A222" s="11"/>
      <c r="B222" s="11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10"/>
      <c r="AD222" s="10"/>
      <c r="AE222" s="10"/>
      <c r="AF222" s="10"/>
      <c r="AG222" s="10"/>
      <c r="AH222" s="10"/>
      <c r="AI222" s="10"/>
    </row>
    <row r="223" spans="1:35" s="39" customFormat="1" ht="15">
      <c r="A223" s="11"/>
      <c r="B223" s="11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10"/>
      <c r="AD223" s="10"/>
      <c r="AE223" s="10"/>
      <c r="AF223" s="10"/>
      <c r="AG223" s="10"/>
      <c r="AH223" s="10"/>
      <c r="AI223" s="10"/>
    </row>
    <row r="224" spans="1:35" s="39" customFormat="1" ht="15">
      <c r="A224" s="11"/>
      <c r="B224" s="11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10"/>
      <c r="AD224" s="10"/>
      <c r="AE224" s="10"/>
      <c r="AF224" s="10"/>
      <c r="AG224" s="10"/>
      <c r="AH224" s="10"/>
      <c r="AI224" s="10"/>
    </row>
    <row r="225" spans="1:35" s="39" customFormat="1" ht="15">
      <c r="A225" s="11"/>
      <c r="B225" s="11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10"/>
      <c r="AD225" s="10"/>
      <c r="AE225" s="10"/>
      <c r="AF225" s="10"/>
      <c r="AG225" s="10"/>
      <c r="AH225" s="10"/>
      <c r="AI225" s="10"/>
    </row>
    <row r="226" spans="1:35" s="39" customFormat="1" ht="15">
      <c r="A226" s="11"/>
      <c r="B226" s="11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10"/>
      <c r="AD226" s="10"/>
      <c r="AE226" s="10"/>
      <c r="AF226" s="10"/>
      <c r="AG226" s="10"/>
      <c r="AH226" s="10"/>
      <c r="AI226" s="10"/>
    </row>
    <row r="227" spans="1:35" s="39" customFormat="1" ht="15">
      <c r="A227" s="11"/>
      <c r="B227" s="11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10"/>
      <c r="AD227" s="10"/>
      <c r="AE227" s="10"/>
      <c r="AF227" s="10"/>
      <c r="AG227" s="10"/>
      <c r="AH227" s="10"/>
      <c r="AI227" s="10"/>
    </row>
    <row r="228" spans="1:35" s="39" customFormat="1" ht="15">
      <c r="A228" s="11"/>
      <c r="B228" s="11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10"/>
      <c r="AD228" s="10"/>
      <c r="AE228" s="10"/>
      <c r="AF228" s="10"/>
      <c r="AG228" s="10"/>
      <c r="AH228" s="10"/>
      <c r="AI228" s="10"/>
    </row>
    <row r="229" spans="1:35" s="39" customFormat="1" ht="15">
      <c r="A229" s="11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7"/>
      <c r="S277" s="37"/>
      <c r="T277" s="37"/>
      <c r="U277" s="37"/>
      <c r="V277" s="37"/>
      <c r="W277" s="37"/>
      <c r="X277" s="37"/>
      <c r="Y277" s="37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7"/>
      <c r="S278" s="37"/>
      <c r="T278" s="37"/>
      <c r="U278" s="37"/>
      <c r="V278" s="37"/>
      <c r="W278" s="37"/>
      <c r="X278" s="37"/>
      <c r="Y278" s="37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7"/>
      <c r="S279" s="37"/>
      <c r="T279" s="37"/>
      <c r="U279" s="37"/>
      <c r="V279" s="37"/>
      <c r="W279" s="37"/>
      <c r="X279" s="37"/>
      <c r="Y279" s="37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7"/>
      <c r="S280" s="37"/>
      <c r="T280" s="37"/>
      <c r="U280" s="37"/>
      <c r="V280" s="37"/>
      <c r="W280" s="37"/>
      <c r="X280" s="37"/>
      <c r="Y280" s="37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7"/>
      <c r="S281" s="37"/>
      <c r="T281" s="37"/>
      <c r="U281" s="37"/>
      <c r="V281" s="37"/>
      <c r="W281" s="37"/>
      <c r="X281" s="37"/>
      <c r="Y281" s="37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7"/>
      <c r="S282" s="37"/>
      <c r="T282" s="37"/>
      <c r="U282" s="37"/>
      <c r="V282" s="37"/>
      <c r="W282" s="37"/>
      <c r="X282" s="37"/>
      <c r="Y282" s="37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7"/>
      <c r="S283" s="37"/>
      <c r="T283" s="37"/>
      <c r="U283" s="37"/>
      <c r="V283" s="37"/>
      <c r="W283" s="37"/>
      <c r="X283" s="37"/>
      <c r="Y283" s="37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7"/>
      <c r="S284" s="37"/>
      <c r="T284" s="37"/>
      <c r="U284" s="37"/>
      <c r="V284" s="37"/>
      <c r="W284" s="37"/>
      <c r="X284" s="37"/>
      <c r="Y284" s="37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7"/>
      <c r="S285" s="37"/>
      <c r="T285" s="37"/>
      <c r="U285" s="37"/>
      <c r="V285" s="37"/>
      <c r="W285" s="37"/>
      <c r="X285" s="37"/>
      <c r="Y285" s="37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7"/>
      <c r="S286" s="37"/>
      <c r="T286" s="37"/>
      <c r="U286" s="37"/>
      <c r="V286" s="37"/>
      <c r="W286" s="37"/>
      <c r="X286" s="37"/>
      <c r="Y286" s="37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:35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7"/>
      <c r="S287" s="37"/>
      <c r="T287" s="37"/>
      <c r="U287" s="37"/>
      <c r="V287" s="37"/>
      <c r="W287" s="37"/>
      <c r="X287" s="37"/>
      <c r="Y287" s="37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:35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7"/>
      <c r="S288" s="37"/>
      <c r="T288" s="37"/>
      <c r="U288" s="37"/>
      <c r="V288" s="37"/>
      <c r="W288" s="37"/>
      <c r="X288" s="37"/>
      <c r="Y288" s="37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:35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7"/>
      <c r="S289" s="37"/>
      <c r="T289" s="37"/>
      <c r="U289" s="37"/>
      <c r="V289" s="37"/>
      <c r="W289" s="37"/>
      <c r="X289" s="37"/>
      <c r="Y289" s="37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:35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7"/>
      <c r="S290" s="37"/>
      <c r="T290" s="37"/>
      <c r="U290" s="37"/>
      <c r="V290" s="37"/>
      <c r="W290" s="37"/>
      <c r="X290" s="37"/>
      <c r="Y290" s="37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:35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7"/>
      <c r="S291" s="37"/>
      <c r="T291" s="37"/>
      <c r="U291" s="37"/>
      <c r="V291" s="37"/>
      <c r="W291" s="37"/>
      <c r="X291" s="37"/>
      <c r="Y291" s="37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:35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7"/>
      <c r="S292" s="37"/>
      <c r="T292" s="37"/>
      <c r="U292" s="37"/>
      <c r="V292" s="37"/>
      <c r="W292" s="37"/>
      <c r="X292" s="37"/>
      <c r="Y292" s="37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:35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7"/>
      <c r="S293" s="37"/>
      <c r="T293" s="37"/>
      <c r="U293" s="37"/>
      <c r="V293" s="37"/>
      <c r="W293" s="37"/>
      <c r="X293" s="37"/>
      <c r="Y293" s="37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:35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7"/>
      <c r="S294" s="37"/>
      <c r="T294" s="37"/>
      <c r="U294" s="37"/>
      <c r="V294" s="37"/>
      <c r="W294" s="37"/>
      <c r="X294" s="37"/>
      <c r="Y294" s="37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1:35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7"/>
      <c r="S295" s="37"/>
      <c r="T295" s="37"/>
      <c r="U295" s="37"/>
      <c r="V295" s="37"/>
      <c r="W295" s="37"/>
      <c r="X295" s="37"/>
      <c r="Y295" s="37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1:35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7"/>
      <c r="S296" s="37"/>
      <c r="T296" s="37"/>
      <c r="U296" s="37"/>
      <c r="V296" s="37"/>
      <c r="W296" s="37"/>
      <c r="X296" s="37"/>
      <c r="Y296" s="37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1:35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7"/>
      <c r="S297" s="37"/>
      <c r="T297" s="37"/>
      <c r="U297" s="37"/>
      <c r="V297" s="37"/>
      <c r="W297" s="37"/>
      <c r="X297" s="37"/>
      <c r="Y297" s="37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1:35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0"/>
      <c r="N298" s="30"/>
      <c r="O298" s="30"/>
      <c r="P298" s="30"/>
      <c r="Q298" s="30"/>
      <c r="R298" s="37"/>
      <c r="S298" s="37"/>
      <c r="T298" s="37"/>
      <c r="U298" s="37"/>
      <c r="V298" s="37"/>
      <c r="W298" s="37"/>
      <c r="X298" s="37"/>
      <c r="Y298" s="37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1:35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0"/>
      <c r="N299" s="30"/>
      <c r="O299" s="30"/>
      <c r="P299" s="30"/>
      <c r="Q299" s="30"/>
      <c r="R299" s="37"/>
      <c r="S299" s="37"/>
      <c r="T299" s="37"/>
      <c r="U299" s="37"/>
      <c r="V299" s="37"/>
      <c r="W299" s="37"/>
      <c r="X299" s="37"/>
      <c r="Y299" s="37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1:35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0"/>
      <c r="N300" s="30"/>
      <c r="O300" s="30"/>
      <c r="P300" s="30"/>
      <c r="Q300" s="30"/>
      <c r="R300" s="37"/>
      <c r="S300" s="37"/>
      <c r="T300" s="37"/>
      <c r="U300" s="37"/>
      <c r="V300" s="37"/>
      <c r="W300" s="37"/>
      <c r="X300" s="37"/>
      <c r="Y300" s="37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1:35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0"/>
      <c r="N301" s="30"/>
      <c r="O301" s="30"/>
      <c r="P301" s="30"/>
      <c r="Q301" s="30"/>
      <c r="R301" s="37"/>
      <c r="S301" s="37"/>
      <c r="T301" s="37"/>
      <c r="U301" s="37"/>
      <c r="V301" s="37"/>
      <c r="W301" s="37"/>
      <c r="X301" s="37"/>
      <c r="Y301" s="37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1:35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0"/>
      <c r="N302" s="30"/>
      <c r="O302" s="30"/>
      <c r="P302" s="30"/>
      <c r="Q302" s="30"/>
      <c r="R302" s="37"/>
      <c r="S302" s="37"/>
      <c r="T302" s="37"/>
      <c r="U302" s="37"/>
      <c r="V302" s="37"/>
      <c r="W302" s="37"/>
      <c r="X302" s="37"/>
      <c r="Y302" s="37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1:35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0"/>
      <c r="N303" s="30"/>
      <c r="O303" s="30"/>
      <c r="P303" s="30"/>
      <c r="Q303" s="30"/>
      <c r="R303" s="37"/>
      <c r="S303" s="37"/>
      <c r="T303" s="37"/>
      <c r="U303" s="37"/>
      <c r="V303" s="37"/>
      <c r="W303" s="37"/>
      <c r="X303" s="37"/>
      <c r="Y303" s="37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1:35" ht="15">
      <c r="A304" s="32"/>
      <c r="B304" s="32"/>
      <c r="C304" s="32"/>
      <c r="D304" s="32"/>
      <c r="E304" s="32"/>
      <c r="F304" s="32"/>
      <c r="G304" s="32"/>
      <c r="H304" s="32"/>
      <c r="I304" s="30"/>
      <c r="J304" s="32"/>
      <c r="K304" s="32"/>
      <c r="L304" s="32"/>
      <c r="M304" s="30"/>
      <c r="N304" s="30"/>
      <c r="O304" s="30"/>
      <c r="P304" s="30"/>
      <c r="Q304" s="30"/>
      <c r="R304" s="37"/>
      <c r="S304" s="37"/>
      <c r="T304" s="37"/>
      <c r="U304" s="37"/>
      <c r="V304" s="37"/>
      <c r="W304" s="37"/>
      <c r="X304" s="37"/>
      <c r="Y304" s="37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1:35" ht="15">
      <c r="A305" s="32"/>
      <c r="B305" s="32"/>
      <c r="C305" s="32"/>
      <c r="D305" s="32"/>
      <c r="E305" s="32"/>
      <c r="F305" s="32"/>
      <c r="G305" s="32"/>
      <c r="H305" s="32"/>
      <c r="I305" s="30"/>
      <c r="J305" s="32"/>
      <c r="K305" s="32"/>
      <c r="L305" s="32"/>
      <c r="M305" s="30"/>
      <c r="N305" s="30"/>
      <c r="O305" s="30"/>
      <c r="P305" s="30"/>
      <c r="Q305" s="30"/>
      <c r="R305" s="37"/>
      <c r="S305" s="37"/>
      <c r="T305" s="37"/>
      <c r="U305" s="37"/>
      <c r="V305" s="37"/>
      <c r="W305" s="37"/>
      <c r="X305" s="37"/>
      <c r="Y305" s="37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1:35" ht="15">
      <c r="A306" s="32"/>
      <c r="B306" s="32"/>
      <c r="C306" s="32"/>
      <c r="D306" s="32"/>
      <c r="E306" s="32"/>
      <c r="F306" s="32"/>
      <c r="G306" s="32"/>
      <c r="H306" s="32"/>
      <c r="J306" s="32"/>
      <c r="K306" s="32"/>
      <c r="L306" s="32"/>
      <c r="M306" s="30"/>
      <c r="N306" s="30"/>
      <c r="O306" s="30"/>
      <c r="P306" s="30"/>
      <c r="Q306" s="30"/>
      <c r="R306" s="37"/>
      <c r="S306" s="37"/>
      <c r="T306" s="37"/>
      <c r="U306" s="37"/>
      <c r="V306" s="37"/>
      <c r="W306" s="37"/>
      <c r="X306" s="37"/>
      <c r="Y306" s="37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  <row r="307" spans="1:35" ht="15">
      <c r="A307" s="32"/>
      <c r="B307" s="32"/>
      <c r="C307" s="32"/>
      <c r="D307" s="32"/>
      <c r="E307" s="32"/>
      <c r="F307" s="32"/>
      <c r="G307" s="32"/>
      <c r="H307" s="32"/>
      <c r="J307" s="32"/>
      <c r="K307" s="32"/>
      <c r="L307" s="32"/>
      <c r="M307" s="30"/>
      <c r="N307" s="30"/>
      <c r="O307" s="30"/>
      <c r="P307" s="30"/>
      <c r="Q307" s="30"/>
      <c r="R307" s="37"/>
      <c r="S307" s="37"/>
      <c r="T307" s="37"/>
      <c r="U307" s="37"/>
      <c r="V307" s="37"/>
      <c r="W307" s="37"/>
      <c r="X307" s="37"/>
      <c r="Y307" s="37"/>
      <c r="AA307" s="30"/>
      <c r="AB307" s="30"/>
      <c r="AC307" s="30"/>
      <c r="AD307" s="30"/>
      <c r="AE307" s="30"/>
      <c r="AF307" s="30"/>
      <c r="AG307" s="30"/>
      <c r="AH307" s="30"/>
      <c r="AI307" s="30"/>
    </row>
    <row r="308" spans="1:35" ht="15">
      <c r="A308" s="32"/>
      <c r="B308" s="32"/>
      <c r="C308" s="32"/>
      <c r="D308" s="32"/>
      <c r="E308" s="32"/>
      <c r="F308" s="32"/>
      <c r="G308" s="32"/>
      <c r="H308" s="32"/>
      <c r="J308" s="32"/>
      <c r="K308" s="32"/>
      <c r="L308" s="32"/>
      <c r="M308" s="30"/>
      <c r="N308" s="30"/>
      <c r="O308" s="30"/>
      <c r="P308" s="30"/>
      <c r="Q308" s="30"/>
      <c r="R308" s="37"/>
      <c r="S308" s="37"/>
      <c r="T308" s="37"/>
      <c r="U308" s="37"/>
      <c r="V308" s="37"/>
      <c r="W308" s="37"/>
      <c r="X308" s="37"/>
      <c r="Y308" s="37"/>
      <c r="AA308" s="30"/>
      <c r="AB308" s="30"/>
      <c r="AC308" s="30"/>
      <c r="AD308" s="30"/>
      <c r="AE308" s="30"/>
      <c r="AF308" s="30"/>
      <c r="AG308" s="30"/>
      <c r="AH308" s="30"/>
      <c r="AI308" s="30"/>
    </row>
    <row r="309" spans="1:35" ht="15">
      <c r="A309" s="32"/>
      <c r="B309" s="32"/>
      <c r="C309" s="32"/>
      <c r="D309" s="32"/>
      <c r="E309" s="32"/>
      <c r="F309" s="32"/>
      <c r="G309" s="32"/>
      <c r="H309" s="32"/>
      <c r="J309" s="32"/>
      <c r="K309" s="32"/>
      <c r="L309" s="32"/>
      <c r="M309" s="30"/>
      <c r="N309" s="30"/>
      <c r="O309" s="30"/>
      <c r="P309" s="30"/>
      <c r="Q309" s="30"/>
      <c r="R309" s="37"/>
      <c r="S309" s="37"/>
      <c r="T309" s="37"/>
      <c r="U309" s="37"/>
      <c r="V309" s="37"/>
      <c r="W309" s="37"/>
      <c r="X309" s="37"/>
      <c r="Y309" s="37"/>
      <c r="AA309" s="30"/>
      <c r="AB309" s="30"/>
      <c r="AC309" s="30"/>
      <c r="AD309" s="30"/>
      <c r="AE309" s="30"/>
      <c r="AF309" s="30"/>
      <c r="AG309" s="30"/>
      <c r="AH309" s="30"/>
      <c r="AI309" s="30"/>
    </row>
    <row r="310" spans="1:35" ht="15">
      <c r="A310" s="32"/>
      <c r="B310" s="32"/>
      <c r="C310" s="32"/>
      <c r="D310" s="32"/>
      <c r="E310" s="32"/>
      <c r="F310" s="32"/>
      <c r="G310" s="32"/>
      <c r="H310" s="32"/>
      <c r="J310" s="32"/>
      <c r="K310" s="32"/>
      <c r="L310" s="32"/>
      <c r="M310" s="30"/>
      <c r="N310" s="30"/>
      <c r="O310" s="30"/>
      <c r="P310" s="30"/>
      <c r="Q310" s="30"/>
      <c r="R310" s="37"/>
      <c r="S310" s="37"/>
      <c r="T310" s="37"/>
      <c r="U310" s="37"/>
      <c r="V310" s="37"/>
      <c r="W310" s="37"/>
      <c r="X310" s="37"/>
      <c r="Y310" s="37"/>
      <c r="AA310" s="30"/>
      <c r="AB310" s="30"/>
      <c r="AC310" s="30"/>
      <c r="AD310" s="30"/>
      <c r="AE310" s="30"/>
      <c r="AF310" s="30"/>
      <c r="AG310" s="30"/>
      <c r="AH310" s="30"/>
      <c r="AI310" s="30"/>
    </row>
    <row r="311" spans="1:35" ht="15">
      <c r="A311" s="32"/>
      <c r="B311" s="32"/>
      <c r="C311" s="32"/>
      <c r="D311" s="32"/>
      <c r="E311" s="32"/>
      <c r="F311" s="32"/>
      <c r="G311" s="32"/>
      <c r="H311" s="32"/>
      <c r="J311" s="32"/>
      <c r="K311" s="32"/>
      <c r="L311" s="32"/>
      <c r="M311" s="30"/>
      <c r="N311" s="30"/>
      <c r="O311" s="30"/>
      <c r="P311" s="30"/>
      <c r="Q311" s="30"/>
      <c r="R311" s="37"/>
      <c r="S311" s="37"/>
      <c r="T311" s="37"/>
      <c r="U311" s="37"/>
      <c r="V311" s="37"/>
      <c r="W311" s="37"/>
      <c r="X311" s="37"/>
      <c r="Y311" s="37"/>
      <c r="AA311" s="30"/>
      <c r="AB311" s="30"/>
      <c r="AC311" s="30"/>
      <c r="AD311" s="30"/>
      <c r="AE311" s="30"/>
      <c r="AF311" s="30"/>
      <c r="AG311" s="30"/>
      <c r="AH311" s="30"/>
      <c r="AI311" s="30"/>
    </row>
    <row r="312" spans="1:35" ht="15">
      <c r="A312" s="32"/>
      <c r="B312" s="32"/>
      <c r="C312" s="32"/>
      <c r="D312" s="32"/>
      <c r="E312" s="32"/>
      <c r="F312" s="32"/>
      <c r="G312" s="32"/>
      <c r="H312" s="32"/>
      <c r="J312" s="32"/>
      <c r="K312" s="32"/>
      <c r="L312" s="32"/>
      <c r="M312" s="30"/>
      <c r="N312" s="30"/>
      <c r="O312" s="30"/>
      <c r="P312" s="30"/>
      <c r="Q312" s="30"/>
      <c r="R312" s="37"/>
      <c r="S312" s="37"/>
      <c r="T312" s="37"/>
      <c r="U312" s="37"/>
      <c r="V312" s="37"/>
      <c r="W312" s="37"/>
      <c r="X312" s="37"/>
      <c r="Y312" s="37"/>
      <c r="AA312" s="30"/>
      <c r="AB312" s="30"/>
      <c r="AC312" s="30"/>
      <c r="AD312" s="30"/>
      <c r="AE312" s="30"/>
      <c r="AF312" s="30"/>
      <c r="AG312" s="30"/>
      <c r="AH312" s="30"/>
      <c r="AI312" s="30"/>
    </row>
    <row r="313" spans="1:35" ht="15">
      <c r="A313" s="32"/>
      <c r="B313" s="32"/>
      <c r="C313" s="30"/>
      <c r="D313" s="30"/>
      <c r="E313" s="30"/>
      <c r="F313" s="30"/>
      <c r="G313" s="30"/>
      <c r="H313" s="30"/>
      <c r="J313" s="30"/>
      <c r="K313" s="30"/>
      <c r="L313" s="30"/>
      <c r="M313" s="30"/>
      <c r="N313" s="30"/>
      <c r="O313" s="30"/>
      <c r="P313" s="30"/>
      <c r="Q313" s="30"/>
      <c r="R313" s="37"/>
      <c r="S313" s="37"/>
      <c r="T313" s="37"/>
      <c r="U313" s="37"/>
      <c r="V313" s="37"/>
      <c r="W313" s="37"/>
      <c r="X313" s="37"/>
      <c r="Y313" s="37"/>
      <c r="AA313" s="30"/>
      <c r="AB313" s="30"/>
      <c r="AC313" s="30"/>
      <c r="AD313" s="30"/>
      <c r="AE313" s="30"/>
      <c r="AF313" s="30"/>
      <c r="AG313" s="30"/>
      <c r="AH313" s="30"/>
      <c r="AI313" s="30"/>
    </row>
    <row r="314" spans="1:35" ht="15">
      <c r="A314" s="32"/>
      <c r="B314" s="32"/>
      <c r="C314" s="30"/>
      <c r="D314" s="30"/>
      <c r="E314" s="30"/>
      <c r="F314" s="30"/>
      <c r="G314" s="30"/>
      <c r="H314" s="30"/>
      <c r="J314" s="30"/>
      <c r="K314" s="30"/>
      <c r="L314" s="30"/>
      <c r="M314" s="30"/>
      <c r="N314" s="30"/>
      <c r="O314" s="30"/>
      <c r="P314" s="30"/>
      <c r="Q314" s="30"/>
      <c r="R314" s="37"/>
      <c r="S314" s="37"/>
      <c r="T314" s="37"/>
      <c r="U314" s="37"/>
      <c r="V314" s="37"/>
      <c r="W314" s="37"/>
      <c r="X314" s="37"/>
      <c r="Y314" s="37"/>
      <c r="AC314" s="30"/>
      <c r="AD314" s="30"/>
      <c r="AE314" s="30"/>
      <c r="AF314" s="30"/>
      <c r="AG314" s="30"/>
      <c r="AH314" s="30"/>
      <c r="AI314" s="30"/>
    </row>
    <row r="315" spans="1:35" ht="15">
      <c r="A315" s="32"/>
      <c r="B315" s="32"/>
      <c r="AC315" s="30"/>
      <c r="AD315" s="30"/>
      <c r="AE315" s="30"/>
      <c r="AF315" s="30"/>
      <c r="AG315" s="30"/>
      <c r="AH315" s="30"/>
      <c r="AI315" s="30"/>
    </row>
    <row r="316" spans="1:35" ht="15">
      <c r="A316" s="32"/>
      <c r="B316" s="32"/>
      <c r="AC316" s="30"/>
      <c r="AD316" s="30"/>
      <c r="AE316" s="30"/>
      <c r="AF316" s="30"/>
      <c r="AG316" s="30"/>
      <c r="AH316" s="30"/>
      <c r="AI316" s="30"/>
    </row>
    <row r="317" spans="1:35" ht="15">
      <c r="A317" s="32"/>
      <c r="B317" s="32"/>
      <c r="AC317" s="30"/>
      <c r="AD317" s="30"/>
      <c r="AE317" s="30"/>
      <c r="AF317" s="30"/>
      <c r="AG317" s="30"/>
      <c r="AH317" s="30"/>
      <c r="AI317" s="30"/>
    </row>
    <row r="318" spans="1:35" ht="15">
      <c r="A318" s="32"/>
      <c r="B318" s="32"/>
      <c r="AC318" s="30"/>
      <c r="AD318" s="30"/>
      <c r="AE318" s="30"/>
      <c r="AF318" s="30"/>
      <c r="AG318" s="30"/>
      <c r="AH318" s="30"/>
      <c r="AI318" s="30"/>
    </row>
    <row r="319" spans="1:35" ht="15">
      <c r="A319" s="32"/>
      <c r="B319" s="32"/>
      <c r="AC319" s="30"/>
      <c r="AD319" s="30"/>
      <c r="AE319" s="30"/>
      <c r="AF319" s="30"/>
      <c r="AG319" s="30"/>
      <c r="AH319" s="30"/>
      <c r="AI319" s="30"/>
    </row>
    <row r="320" spans="1:35" ht="15">
      <c r="A320" s="32"/>
      <c r="B320" s="32"/>
      <c r="AC320" s="30"/>
      <c r="AD320" s="30"/>
      <c r="AE320" s="30"/>
      <c r="AF320" s="30"/>
      <c r="AG320" s="30"/>
      <c r="AH320" s="30"/>
      <c r="AI320" s="30"/>
    </row>
    <row r="321" spans="1:35" ht="15">
      <c r="A321" s="32"/>
      <c r="B321" s="32"/>
      <c r="AC321" s="30"/>
      <c r="AD321" s="30"/>
      <c r="AE321" s="30"/>
      <c r="AF321" s="30"/>
      <c r="AG321" s="30"/>
      <c r="AH321" s="30"/>
      <c r="AI321" s="30"/>
    </row>
    <row r="322" spans="1:35" ht="15">
      <c r="A322" s="32"/>
      <c r="B322" s="30"/>
      <c r="AC322" s="30"/>
      <c r="AD322" s="30"/>
      <c r="AE322" s="30"/>
      <c r="AF322" s="30"/>
      <c r="AG322" s="30"/>
      <c r="AH322" s="30"/>
      <c r="AI322" s="30"/>
    </row>
    <row r="323" spans="1:35" ht="15">
      <c r="A323" s="30"/>
      <c r="B323" s="30"/>
      <c r="AC323" s="30"/>
      <c r="AD323" s="30"/>
      <c r="AE323" s="30"/>
      <c r="AF323" s="30"/>
      <c r="AG323" s="30"/>
      <c r="AH323" s="30"/>
      <c r="AI323" s="30"/>
    </row>
    <row r="324" ht="15">
      <c r="A324" s="30"/>
    </row>
  </sheetData>
  <sheetProtection/>
  <mergeCells count="21">
    <mergeCell ref="J14:AI14"/>
    <mergeCell ref="I17:O18"/>
    <mergeCell ref="AA16:AA18"/>
    <mergeCell ref="P16:Y18"/>
    <mergeCell ref="D10:AI10"/>
    <mergeCell ref="D11:AI11"/>
    <mergeCell ref="B17:D18"/>
    <mergeCell ref="B16:O16"/>
    <mergeCell ref="AB16:AG17"/>
    <mergeCell ref="AH16:AI17"/>
    <mergeCell ref="E17:F18"/>
    <mergeCell ref="G17:H18"/>
    <mergeCell ref="Z16:Z18"/>
    <mergeCell ref="J13:AI13"/>
    <mergeCell ref="AE1:AI1"/>
    <mergeCell ref="AE2:AI2"/>
    <mergeCell ref="D6:AI6"/>
    <mergeCell ref="D9:AI9"/>
    <mergeCell ref="AE4:AI4"/>
    <mergeCell ref="D7:AI7"/>
    <mergeCell ref="D8:AI8"/>
  </mergeCells>
  <printOptions horizontalCentered="1"/>
  <pageMargins left="0" right="0" top="0.07874015748031496" bottom="0" header="0" footer="0"/>
  <pageSetup firstPageNumber="34" useFirstPageNumber="1" fitToHeight="3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Секретарь</cp:lastModifiedBy>
  <cp:lastPrinted>2015-10-26T07:55:33Z</cp:lastPrinted>
  <dcterms:created xsi:type="dcterms:W3CDTF">2011-12-09T07:36:49Z</dcterms:created>
  <dcterms:modified xsi:type="dcterms:W3CDTF">2015-10-26T07:55:55Z</dcterms:modified>
  <cp:category/>
  <cp:version/>
  <cp:contentType/>
  <cp:contentStatus/>
</cp:coreProperties>
</file>