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80" yWindow="525" windowWidth="18855" windowHeight="11640"/>
  </bookViews>
  <sheets>
    <sheet name="район" sheetId="1" r:id="rId1"/>
  </sheets>
  <definedNames>
    <definedName name="_xlnm.Print_Titles" localSheetId="0">район!$13:$14</definedName>
    <definedName name="_xlnm.Print_Area" localSheetId="0">район!$A$1:$AA$58</definedName>
  </definedNames>
  <calcPr calcId="144525"/>
</workbook>
</file>

<file path=xl/calcChain.xml><?xml version="1.0" encoding="utf-8"?>
<calcChain xmlns="http://schemas.openxmlformats.org/spreadsheetml/2006/main">
  <c r="I32" i="1" l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H32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H54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H52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H49" i="1"/>
  <c r="H45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H42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H3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V56" i="1" s="1"/>
  <c r="W26" i="1"/>
  <c r="X26" i="1"/>
  <c r="Y26" i="1"/>
  <c r="H26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H23" i="1"/>
  <c r="I15" i="1"/>
  <c r="J15" i="1"/>
  <c r="J56" i="1" s="1"/>
  <c r="K15" i="1"/>
  <c r="K56" i="1"/>
  <c r="L15" i="1"/>
  <c r="M15" i="1"/>
  <c r="M56" i="1" s="1"/>
  <c r="N15" i="1"/>
  <c r="O15" i="1"/>
  <c r="O56" i="1" s="1"/>
  <c r="P15" i="1"/>
  <c r="P56" i="1" s="1"/>
  <c r="Q15" i="1"/>
  <c r="R15" i="1"/>
  <c r="R56" i="1" s="1"/>
  <c r="S15" i="1"/>
  <c r="S56" i="1"/>
  <c r="T15" i="1"/>
  <c r="U15" i="1"/>
  <c r="V15" i="1"/>
  <c r="W15" i="1"/>
  <c r="W56" i="1" s="1"/>
  <c r="X15" i="1"/>
  <c r="X56" i="1" s="1"/>
  <c r="Y15" i="1"/>
  <c r="Y56" i="1" s="1"/>
  <c r="H15" i="1"/>
  <c r="H56" i="1" s="1"/>
  <c r="N56" i="1"/>
  <c r="U56" i="1"/>
  <c r="I56" i="1"/>
  <c r="Q56" i="1"/>
  <c r="T56" i="1"/>
  <c r="L56" i="1"/>
</calcChain>
</file>

<file path=xl/sharedStrings.xml><?xml version="1.0" encoding="utf-8"?>
<sst xmlns="http://schemas.openxmlformats.org/spreadsheetml/2006/main" count="128" uniqueCount="105">
  <si>
    <t>Наименование показателя</t>
  </si>
  <si>
    <t>Разд.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</si>
  <si>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</si>
  <si>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</si>
  <si>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</si>
  <si>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</si>
  <si>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</si>
  <si>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</si>
  <si>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</si>
  <si>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</si>
  <si>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</si>
  <si>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</si>
  <si>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</si>
  <si>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</si>
  <si>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</si>
  <si>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</si>
  <si>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</si>
  <si>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</si>
  <si>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</si>
  <si>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</si>
  <si>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</si>
  <si>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</si>
  <si>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</si>
  <si>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</si>
  <si>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</si>
  <si>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</si>
  <si>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</si>
  <si>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</si>
  <si>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</si>
  <si>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</si>
  <si>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</si>
  <si>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</si>
  <si>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</si>
  <si>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</si>
  <si>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</si>
  <si>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</si>
  <si>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</si>
  <si>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</si>
  <si>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</si>
  <si>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</si>
  <si>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</si>
  <si>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</si>
  <si>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</si>
  <si>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</si>
  <si>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</si>
  <si>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</si>
  <si>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</si>
  <si>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</si>
  <si>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</si>
  <si>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</si>
  <si>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</si>
  <si>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</si>
  <si>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</si>
  <si>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</si>
  <si>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</si>
  <si>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</si>
  <si>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</si>
  <si>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</si>
  <si>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</si>
  <si>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</si>
  <si>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</si>
  <si>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</si>
  <si>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</si>
  <si>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</si>
  <si>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</si>
  <si>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</si>
  <si>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</si>
  <si>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</si>
  <si>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</si>
  <si>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</si>
  <si>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</si>
  <si>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</si>
  <si>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</si>
  <si>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</si>
  <si>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</si>
  <si>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</si>
  <si>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</si>
  <si>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</si>
  <si>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</si>
  <si>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</si>
  <si>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</si>
  <si>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Приложение № 2</t>
  </si>
  <si>
    <t>к Постановлению администрации</t>
  </si>
  <si>
    <t>"Об утверждении отчета об исполнении</t>
  </si>
  <si>
    <t xml:space="preserve">бюджета Максатихинского района </t>
  </si>
  <si>
    <t>Отчет об исполнении расходной части бюджета</t>
  </si>
  <si>
    <t>Максатихинского района Тверской области</t>
  </si>
  <si>
    <t>тыс.руб.</t>
  </si>
  <si>
    <t>0105</t>
  </si>
  <si>
    <t>Судебная система</t>
  </si>
  <si>
    <t>0107</t>
  </si>
  <si>
    <t>Обеспечение проведения выборов и референдумов</t>
  </si>
  <si>
    <t>0500</t>
  </si>
  <si>
    <t>0502</t>
  </si>
  <si>
    <t>Коммунальное хозяйство</t>
  </si>
  <si>
    <t>ЖИЛИЩНО-КОММУНАЛЬНОЕ ОЗЯЙСТВО</t>
  </si>
  <si>
    <t>Тверской области за 9 месяцев 2018 года"</t>
  </si>
  <si>
    <t>за 9 месяцев 2018 года</t>
  </si>
  <si>
    <t>Исполнено за 9 месяцев 2018 года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</si>
  <si>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</si>
  <si>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</si>
  <si>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0503</t>
  </si>
  <si>
    <t>Благоустройство</t>
  </si>
  <si>
    <t>Бюджет по расходам на 2018 год</t>
  </si>
  <si>
    <t xml:space="preserve">Максатихинского района от 18.10.2018  № 481-па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</si>
</sst>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</font>
    <font>
      <b/>
      <sz val="12"/>
      <color indexed="8"/>
      <name val="Arial Cyr"/>
      <family val="2"/>
    </font>
    <font>
      <sz val="10"/>
      <color indexed="8"/>
      <name val="Arial Cyr"/>
    </font>
    <font>
      <b/>
      <sz val="10"/>
      <color indexed="8"/>
      <name val="Arial Cyr"/>
      <charset val="204"/>
    </font>
    <font>
      <b/>
      <sz val="10"/>
      <color indexed="8"/>
      <name val="Arial CYR"/>
    </font>
    <font>
      <b/>
      <sz val="11"/>
      <name val="Calibri"/>
      <family val="2"/>
    </font>
    <font>
      <sz val="10"/>
      <color indexed="8"/>
      <name val="Arial CYR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3" borderId="0"/>
    <xf numFmtId="0" fontId="10" fillId="0" borderId="0">
      <alignment wrapText="1"/>
    </xf>
    <xf numFmtId="0" fontId="10" fillId="0" borderId="0"/>
    <xf numFmtId="0" fontId="11" fillId="0" borderId="0">
      <alignment horizontal="center" wrapText="1"/>
    </xf>
    <xf numFmtId="0" fontId="11" fillId="0" borderId="0">
      <alignment horizontal="center"/>
    </xf>
    <xf numFmtId="0" fontId="10" fillId="0" borderId="0">
      <alignment horizontal="right"/>
    </xf>
    <xf numFmtId="0" fontId="10" fillId="3" borderId="3"/>
    <xf numFmtId="0" fontId="10" fillId="0" borderId="4">
      <alignment horizontal="center" vertical="center" wrapText="1"/>
    </xf>
    <xf numFmtId="0" fontId="10" fillId="3" borderId="5"/>
    <xf numFmtId="49" fontId="10" fillId="0" borderId="4">
      <alignment horizontal="left" vertical="top" wrapText="1" indent="2"/>
    </xf>
    <xf numFmtId="49" fontId="10" fillId="0" borderId="4">
      <alignment horizontal="center" vertical="top" shrinkToFit="1"/>
    </xf>
    <xf numFmtId="4" fontId="10" fillId="0" borderId="4">
      <alignment horizontal="right" vertical="top" shrinkToFit="1"/>
    </xf>
    <xf numFmtId="10" fontId="10" fillId="0" borderId="4">
      <alignment horizontal="right" vertical="top" shrinkToFit="1"/>
    </xf>
    <xf numFmtId="0" fontId="10" fillId="3" borderId="5">
      <alignment shrinkToFit="1"/>
    </xf>
    <xf numFmtId="0" fontId="12" fillId="0" borderId="4">
      <alignment horizontal="left"/>
    </xf>
    <xf numFmtId="4" fontId="12" fillId="4" borderId="4">
      <alignment horizontal="right" vertical="top" shrinkToFit="1"/>
    </xf>
    <xf numFmtId="10" fontId="12" fillId="4" borderId="4">
      <alignment horizontal="right" vertical="top" shrinkToFit="1"/>
    </xf>
    <xf numFmtId="0" fontId="10" fillId="3" borderId="6"/>
    <xf numFmtId="0" fontId="10" fillId="0" borderId="0">
      <alignment horizontal="left" wrapText="1"/>
    </xf>
    <xf numFmtId="0" fontId="12" fillId="0" borderId="4">
      <alignment vertical="top" wrapText="1"/>
    </xf>
    <xf numFmtId="4" fontId="12" fillId="5" borderId="4">
      <alignment horizontal="right" vertical="top" shrinkToFit="1"/>
    </xf>
    <xf numFmtId="10" fontId="12" fillId="5" borderId="4">
      <alignment horizontal="right" vertical="top" shrinkToFit="1"/>
    </xf>
    <xf numFmtId="0" fontId="10" fillId="3" borderId="5">
      <alignment horizontal="center"/>
    </xf>
    <xf numFmtId="0" fontId="10" fillId="3" borderId="5">
      <alignment horizontal="left"/>
    </xf>
    <xf numFmtId="0" fontId="10" fillId="3" borderId="6">
      <alignment horizontal="center"/>
    </xf>
    <xf numFmtId="0" fontId="10" fillId="3" borderId="6">
      <alignment horizontal="left"/>
    </xf>
  </cellStyleXfs>
  <cellXfs count="47">
    <xf numFmtId="0" fontId="0" fillId="0" borderId="0" xfId="0"/>
    <xf numFmtId="0" fontId="0" fillId="0" borderId="0" xfId="0" applyProtection="1">
      <protection locked="0"/>
    </xf>
    <xf numFmtId="0" fontId="10" fillId="0" borderId="0" xfId="8" applyNumberFormat="1" applyProtection="1"/>
    <xf numFmtId="0" fontId="11" fillId="0" borderId="0" xfId="10" applyNumberFormat="1" applyProtection="1">
      <alignment horizontal="center"/>
    </xf>
    <xf numFmtId="0" fontId="10" fillId="0" borderId="4" xfId="13" applyNumberFormat="1" applyProtection="1">
      <alignment horizontal="center" vertical="center" wrapText="1"/>
    </xf>
    <xf numFmtId="49" fontId="10" fillId="0" borderId="4" xfId="16" applyNumberFormat="1" applyProtection="1">
      <alignment horizontal="center" vertical="top" shrinkToFit="1"/>
    </xf>
    <xf numFmtId="4" fontId="12" fillId="5" borderId="4" xfId="26" applyNumberFormat="1" applyProtection="1">
      <alignment horizontal="right" vertical="top" shrinkToFit="1"/>
    </xf>
    <xf numFmtId="10" fontId="12" fillId="5" borderId="4" xfId="27" applyNumberFormat="1" applyProtection="1">
      <alignment horizontal="right" vertical="top" shrinkToFit="1"/>
    </xf>
    <xf numFmtId="4" fontId="12" fillId="4" borderId="4" xfId="21" applyNumberFormat="1" applyProtection="1">
      <alignment horizontal="right" vertical="top" shrinkToFit="1"/>
    </xf>
    <xf numFmtId="10" fontId="12" fillId="4" borderId="4" xfId="22" applyNumberFormat="1" applyProtection="1">
      <alignment horizontal="right" vertical="top" shrinkToFit="1"/>
    </xf>
    <xf numFmtId="0" fontId="10" fillId="0" borderId="0" xfId="24" applyNumberFormat="1" applyProtection="1">
      <alignment horizontal="left" wrapText="1"/>
    </xf>
    <xf numFmtId="0" fontId="10" fillId="0" borderId="0" xfId="7" applyNumberFormat="1" applyProtection="1">
      <alignment wrapText="1"/>
    </xf>
    <xf numFmtId="0" fontId="10" fillId="0" borderId="0" xfId="7" applyProtection="1">
      <alignment wrapText="1"/>
      <protection locked="0"/>
    </xf>
    <xf numFmtId="0" fontId="12" fillId="0" borderId="1" xfId="25" applyNumberFormat="1" applyBorder="1" applyProtection="1">
      <alignment vertical="top" wrapText="1"/>
    </xf>
    <xf numFmtId="0" fontId="0" fillId="0" borderId="2" xfId="0" applyBorder="1" applyProtection="1">
      <protection locked="0"/>
    </xf>
    <xf numFmtId="4" fontId="3" fillId="5" borderId="4" xfId="26" applyNumberFormat="1" applyFont="1" applyProtection="1">
      <alignment horizontal="right" vertical="top" shrinkToFit="1"/>
    </xf>
    <xf numFmtId="4" fontId="12" fillId="4" borderId="0" xfId="21" applyNumberFormat="1" applyBorder="1" applyProtection="1">
      <alignment horizontal="right" vertical="top" shrinkToFit="1"/>
    </xf>
    <xf numFmtId="49" fontId="7" fillId="0" borderId="4" xfId="16" applyNumberFormat="1" applyFont="1" applyProtection="1">
      <alignment horizontal="center" vertical="top" shrinkToFit="1"/>
    </xf>
    <xf numFmtId="0" fontId="7" fillId="0" borderId="1" xfId="25" applyNumberFormat="1" applyFont="1" applyBorder="1" applyProtection="1">
      <alignment vertical="top" wrapText="1"/>
    </xf>
    <xf numFmtId="4" fontId="7" fillId="5" borderId="4" xfId="26" applyNumberFormat="1" applyFont="1" applyProtection="1">
      <alignment horizontal="right" vertical="top" shrinkToFit="1"/>
    </xf>
    <xf numFmtId="10" fontId="7" fillId="5" borderId="4" xfId="27" applyNumberFormat="1" applyFont="1" applyProtection="1">
      <alignment horizontal="right" vertical="top" shrinkToFit="1"/>
    </xf>
    <xf numFmtId="0" fontId="8" fillId="0" borderId="0" xfId="0" applyFont="1" applyProtection="1">
      <protection locked="0"/>
    </xf>
    <xf numFmtId="49" fontId="9" fillId="0" borderId="4" xfId="16" applyNumberFormat="1" applyFont="1" applyProtection="1">
      <alignment horizontal="center" vertical="top" shrinkToFit="1"/>
    </xf>
    <xf numFmtId="0" fontId="3" fillId="0" borderId="1" xfId="25" applyNumberFormat="1" applyFont="1" applyBorder="1" applyProtection="1">
      <alignment vertical="top" wrapText="1"/>
    </xf>
    <xf numFmtId="49" fontId="6" fillId="2" borderId="4" xfId="16" applyNumberFormat="1" applyFont="1" applyFill="1" applyProtection="1">
      <alignment horizontal="center" vertical="top" shrinkToFit="1"/>
    </xf>
    <xf numFmtId="0" fontId="12" fillId="2" borderId="1" xfId="25" applyNumberFormat="1" applyFill="1" applyBorder="1" applyProtection="1">
      <alignment vertical="top" wrapText="1"/>
    </xf>
    <xf numFmtId="49" fontId="10" fillId="2" borderId="4" xfId="16" applyNumberFormat="1" applyFill="1" applyProtection="1">
      <alignment horizontal="center" vertical="top" shrinkToFit="1"/>
    </xf>
    <xf numFmtId="4" fontId="12" fillId="2" borderId="4" xfId="26" applyNumberFormat="1" applyFill="1" applyProtection="1">
      <alignment horizontal="right" vertical="top" shrinkToFit="1"/>
    </xf>
    <xf numFmtId="49" fontId="7" fillId="2" borderId="4" xfId="16" applyNumberFormat="1" applyFont="1" applyFill="1" applyProtection="1">
      <alignment horizontal="center" vertical="top" shrinkToFit="1"/>
    </xf>
    <xf numFmtId="0" fontId="7" fillId="2" borderId="1" xfId="25" applyNumberFormat="1" applyFont="1" applyFill="1" applyBorder="1" applyProtection="1">
      <alignment vertical="top" wrapText="1"/>
    </xf>
    <xf numFmtId="4" fontId="7" fillId="2" borderId="4" xfId="26" applyNumberFormat="1" applyFont="1" applyFill="1" applyProtection="1">
      <alignment horizontal="right" vertical="top" shrinkToFit="1"/>
    </xf>
    <xf numFmtId="0" fontId="11" fillId="0" borderId="0" xfId="10" applyNumberFormat="1" applyProtection="1">
      <alignment horizontal="center"/>
    </xf>
    <xf numFmtId="0" fontId="11" fillId="0" borderId="0" xfId="10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 wrapText="1"/>
    </xf>
    <xf numFmtId="0" fontId="5" fillId="0" borderId="0" xfId="11" applyNumberFormat="1" applyFont="1" applyProtection="1">
      <alignment horizontal="right"/>
    </xf>
    <xf numFmtId="0" fontId="10" fillId="0" borderId="0" xfId="11" applyProtection="1">
      <alignment horizontal="right"/>
      <protection locked="0"/>
    </xf>
    <xf numFmtId="0" fontId="10" fillId="0" borderId="4" xfId="13" applyNumberFormat="1" applyProtection="1">
      <alignment horizontal="center" vertical="center" wrapText="1"/>
    </xf>
    <xf numFmtId="0" fontId="10" fillId="0" borderId="4" xfId="13" applyProtection="1">
      <alignment horizontal="center" vertical="center" wrapText="1"/>
      <protection locked="0"/>
    </xf>
    <xf numFmtId="0" fontId="5" fillId="0" borderId="4" xfId="13" applyNumberFormat="1" applyFont="1" applyProtection="1">
      <alignment horizontal="center" vertical="center" wrapText="1"/>
    </xf>
    <xf numFmtId="0" fontId="12" fillId="0" borderId="1" xfId="20" applyNumberFormat="1" applyBorder="1" applyProtection="1">
      <alignment horizontal="left"/>
    </xf>
    <xf numFmtId="0" fontId="12" fillId="0" borderId="4" xfId="20" applyProtection="1">
      <alignment horizontal="left"/>
      <protection locked="0"/>
    </xf>
    <xf numFmtId="0" fontId="10" fillId="0" borderId="0" xfId="24" applyNumberFormat="1" applyProtection="1">
      <alignment horizontal="left" wrapText="1"/>
    </xf>
    <xf numFmtId="0" fontId="10" fillId="0" borderId="0" xfId="24" applyProtection="1">
      <alignment horizontal="left" wrapText="1"/>
      <protection locked="0"/>
    </xf>
    <xf numFmtId="0" fontId="10" fillId="0" borderId="1" xfId="13" applyNumberFormat="1" applyBorder="1" applyProtection="1">
      <alignment horizontal="center" vertical="center" wrapText="1"/>
    </xf>
    <xf numFmtId="0" fontId="10" fillId="0" borderId="1" xfId="13" applyBorder="1" applyProtection="1">
      <alignment horizontal="center" vertical="center" wrapText="1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8"/>
  <sheetViews>
    <sheetView showGridLines="0" tabSelected="1" view="pageBreakPreview" zoomScale="115" zoomScaleNormal="100" workbookViewId="0">
      <pane ySplit="14" topLeftCell="A18" activePane="bottomLeft" state="frozen"/>
      <selection pane="bottomLeft" activeCell="B1" sqref="B1:AE1"/>
    </sheetView>
  </sheetViews>
  <sheetFormatPr defaultRowHeight="15" outlineLevelRow="1" x14ac:dyDescent="0.25"/>
  <cols>
    <col min="1" max="1" width="9.140625" style="1"/>
    <col min="2" max="2" width="53.140625" style="1" customWidth="1"/>
    <col min="3" max="7" width="9.140625" style="1" hidden="1" customWidth="1"/>
    <col min="8" max="8" width="14.7109375" style="1" customWidth="1"/>
    <col min="9" max="15" width="9.140625" style="1" hidden="1" customWidth="1"/>
    <col min="16" max="16" width="11.7109375" style="1" hidden="1" customWidth="1"/>
    <col min="17" max="22" width="9.140625" style="1" hidden="1" customWidth="1"/>
    <col min="23" max="23" width="11.7109375" style="1" hidden="1" customWidth="1"/>
    <col min="24" max="24" width="9.140625" style="1" hidden="1" customWidth="1"/>
    <col min="25" max="25" width="14.85546875" style="1" customWidth="1"/>
    <col min="26" max="26" width="9.140625" style="1" hidden="1" customWidth="1"/>
    <col min="27" max="27" width="11.7109375" style="1" hidden="1" customWidth="1"/>
    <col min="28" max="29" width="14.7109375" style="1" hidden="1" customWidth="1"/>
    <col min="30" max="31" width="11.7109375" style="1" hidden="1" customWidth="1"/>
    <col min="32" max="36" width="9.140625" style="1" hidden="1" customWidth="1"/>
    <col min="37" max="16384" width="9.140625" style="1"/>
  </cols>
  <sheetData>
    <row r="1" spans="1:36" x14ac:dyDescent="0.25">
      <c r="B1" s="35" t="s">
        <v>81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6" x14ac:dyDescent="0.25">
      <c r="B2" s="35" t="s">
        <v>82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6" x14ac:dyDescent="0.25">
      <c r="B3" s="35" t="s">
        <v>104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6" x14ac:dyDescent="0.25">
      <c r="B4" s="35" t="s">
        <v>83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2"/>
    </row>
    <row r="5" spans="1:36" x14ac:dyDescent="0.25">
      <c r="B5" s="35" t="s">
        <v>84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"/>
    </row>
    <row r="6" spans="1:36" x14ac:dyDescent="0.25">
      <c r="B6" s="35" t="s">
        <v>96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"/>
    </row>
    <row r="7" spans="1:36" x14ac:dyDescent="0.25">
      <c r="B7" s="11"/>
      <c r="C7" s="12"/>
      <c r="D7" s="12"/>
      <c r="E7" s="12"/>
      <c r="F7" s="12"/>
      <c r="G7" s="12"/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6" ht="15.75" x14ac:dyDescent="0.25">
      <c r="A8" s="33" t="s">
        <v>85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6" ht="15.75" x14ac:dyDescent="0.25">
      <c r="A9" s="34" t="s">
        <v>86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15.75" x14ac:dyDescent="0.25">
      <c r="A10" s="34" t="s">
        <v>97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"/>
    </row>
    <row r="11" spans="1:36" ht="15.75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"/>
      <c r="AF11" s="3"/>
    </row>
    <row r="12" spans="1:36" x14ac:dyDescent="0.25">
      <c r="B12" s="36" t="s">
        <v>87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6" x14ac:dyDescent="0.25">
      <c r="A13" s="38" t="s">
        <v>1</v>
      </c>
      <c r="B13" s="45" t="s">
        <v>0</v>
      </c>
      <c r="C13" s="38" t="s">
        <v>2</v>
      </c>
      <c r="D13" s="38" t="s">
        <v>2</v>
      </c>
      <c r="E13" s="38" t="s">
        <v>2</v>
      </c>
      <c r="F13" s="38" t="s">
        <v>2</v>
      </c>
      <c r="G13" s="38" t="s">
        <v>2</v>
      </c>
      <c r="H13" s="40" t="s">
        <v>103</v>
      </c>
      <c r="I13" s="38" t="s">
        <v>2</v>
      </c>
      <c r="J13" s="38" t="s">
        <v>2</v>
      </c>
      <c r="K13" s="38" t="s">
        <v>2</v>
      </c>
      <c r="L13" s="38" t="s">
        <v>2</v>
      </c>
      <c r="M13" s="38" t="s">
        <v>2</v>
      </c>
      <c r="N13" s="38" t="s">
        <v>2</v>
      </c>
      <c r="O13" s="38" t="s">
        <v>2</v>
      </c>
      <c r="P13" s="38" t="s">
        <v>3</v>
      </c>
      <c r="Q13" s="38" t="s">
        <v>2</v>
      </c>
      <c r="R13" s="4" t="s">
        <v>2</v>
      </c>
      <c r="S13" s="38" t="s">
        <v>2</v>
      </c>
      <c r="T13" s="38" t="s">
        <v>2</v>
      </c>
      <c r="U13" s="38" t="s">
        <v>2</v>
      </c>
      <c r="V13" s="38" t="s">
        <v>2</v>
      </c>
      <c r="W13" s="38" t="s">
        <v>4</v>
      </c>
      <c r="X13" s="4" t="s">
        <v>2</v>
      </c>
      <c r="Y13" s="40" t="s">
        <v>98</v>
      </c>
      <c r="Z13" s="4" t="s">
        <v>2</v>
      </c>
      <c r="AA13" s="38" t="s">
        <v>5</v>
      </c>
      <c r="AB13" s="38" t="s">
        <v>6</v>
      </c>
      <c r="AC13" s="38" t="s">
        <v>7</v>
      </c>
      <c r="AD13" s="38" t="s">
        <v>8</v>
      </c>
      <c r="AE13" s="38" t="s">
        <v>9</v>
      </c>
      <c r="AF13" s="38" t="s">
        <v>2</v>
      </c>
    </row>
    <row r="14" spans="1:36" ht="27" customHeight="1" x14ac:dyDescent="0.25">
      <c r="A14" s="39"/>
      <c r="B14" s="4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"/>
      <c r="S14" s="39"/>
      <c r="T14" s="39"/>
      <c r="U14" s="39"/>
      <c r="V14" s="39"/>
      <c r="W14" s="39"/>
      <c r="X14" s="4"/>
      <c r="Y14" s="39"/>
      <c r="Z14" s="4"/>
      <c r="AA14" s="39"/>
      <c r="AB14" s="39"/>
      <c r="AC14" s="39"/>
      <c r="AD14" s="39"/>
      <c r="AE14" s="39"/>
      <c r="AF14" s="39"/>
    </row>
    <row r="15" spans="1:36" x14ac:dyDescent="0.25">
      <c r="A15" s="24" t="s">
        <v>11</v>
      </c>
      <c r="B15" s="25" t="s">
        <v>10</v>
      </c>
      <c r="C15" s="26"/>
      <c r="D15" s="26"/>
      <c r="E15" s="26"/>
      <c r="F15" s="26"/>
      <c r="G15" s="27">
        <v>0</v>
      </c>
      <c r="H15" s="27">
        <f>SUM(H16:H22)</f>
        <v>33760</v>
      </c>
      <c r="I15" s="27">
        <f t="shared" ref="I15:Y15" si="0">SUM(I16:I22)</f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0</v>
      </c>
      <c r="X15" s="27">
        <f t="shared" si="0"/>
        <v>0</v>
      </c>
      <c r="Y15" s="27">
        <f t="shared" si="0"/>
        <v>22091.82</v>
      </c>
      <c r="Z15" s="6">
        <v>13326979.48</v>
      </c>
      <c r="AA15" s="6">
        <v>675308.76</v>
      </c>
      <c r="AB15" s="6">
        <v>18976411.760000002</v>
      </c>
      <c r="AC15" s="7">
        <v>0.42458581569315951</v>
      </c>
      <c r="AD15" s="6">
        <v>18975699.43</v>
      </c>
      <c r="AE15" s="7">
        <v>0.42459498681715652</v>
      </c>
      <c r="AF15" s="6">
        <v>0</v>
      </c>
    </row>
    <row r="16" spans="1:36" ht="38.25" outlineLevel="1" x14ac:dyDescent="0.25">
      <c r="A16" s="5" t="s">
        <v>99</v>
      </c>
      <c r="B16" s="13" t="s">
        <v>100</v>
      </c>
      <c r="C16" s="5"/>
      <c r="D16" s="5"/>
      <c r="E16" s="5"/>
      <c r="F16" s="5"/>
      <c r="G16" s="6">
        <v>0</v>
      </c>
      <c r="H16" s="6">
        <v>1350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5">
        <v>883.73</v>
      </c>
      <c r="Z16" s="6">
        <v>16666.66</v>
      </c>
      <c r="AA16" s="6">
        <v>0</v>
      </c>
      <c r="AB16" s="6">
        <v>33.340000000000003</v>
      </c>
      <c r="AC16" s="7">
        <v>0.99800359281437123</v>
      </c>
      <c r="AD16" s="6">
        <v>33.340000000000003</v>
      </c>
      <c r="AE16" s="7">
        <v>0.99800359281437123</v>
      </c>
      <c r="AF16" s="6">
        <v>0</v>
      </c>
    </row>
    <row r="17" spans="1:32" ht="51" outlineLevel="1" x14ac:dyDescent="0.25">
      <c r="A17" s="5" t="s">
        <v>13</v>
      </c>
      <c r="B17" s="13" t="s">
        <v>12</v>
      </c>
      <c r="C17" s="5"/>
      <c r="D17" s="5"/>
      <c r="E17" s="5"/>
      <c r="F17" s="5"/>
      <c r="G17" s="6">
        <v>0</v>
      </c>
      <c r="H17" s="6">
        <v>16274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5">
        <v>10369.82</v>
      </c>
      <c r="Z17" s="6">
        <v>6780663.2400000002</v>
      </c>
      <c r="AA17" s="6">
        <v>541853.68999999994</v>
      </c>
      <c r="AB17" s="6">
        <v>9989883.0700000003</v>
      </c>
      <c r="AC17" s="7">
        <v>0.42296370982648274</v>
      </c>
      <c r="AD17" s="6">
        <v>9989883.0700000003</v>
      </c>
      <c r="AE17" s="7">
        <v>0.42296370982648274</v>
      </c>
      <c r="AF17" s="6">
        <v>0</v>
      </c>
    </row>
    <row r="18" spans="1:32" outlineLevel="1" x14ac:dyDescent="0.25">
      <c r="A18" s="5" t="s">
        <v>88</v>
      </c>
      <c r="B18" s="13" t="s">
        <v>89</v>
      </c>
      <c r="C18" s="5"/>
      <c r="D18" s="5"/>
      <c r="E18" s="5"/>
      <c r="F18" s="5"/>
      <c r="G18" s="6"/>
      <c r="H18" s="6">
        <v>41.4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5">
        <v>30</v>
      </c>
      <c r="Z18" s="6"/>
      <c r="AA18" s="6"/>
      <c r="AB18" s="6"/>
      <c r="AC18" s="7"/>
      <c r="AD18" s="6"/>
      <c r="AE18" s="7"/>
      <c r="AF18" s="6"/>
    </row>
    <row r="19" spans="1:32" ht="38.25" outlineLevel="1" x14ac:dyDescent="0.25">
      <c r="A19" s="5" t="s">
        <v>15</v>
      </c>
      <c r="B19" s="13" t="s">
        <v>14</v>
      </c>
      <c r="C19" s="5"/>
      <c r="D19" s="5"/>
      <c r="E19" s="5"/>
      <c r="F19" s="5"/>
      <c r="G19" s="6">
        <v>0</v>
      </c>
      <c r="H19" s="6">
        <v>7739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5">
        <v>4977.79</v>
      </c>
      <c r="Z19" s="6">
        <v>3310619.11</v>
      </c>
      <c r="AA19" s="6">
        <v>83213.03</v>
      </c>
      <c r="AB19" s="6">
        <v>4176167.86</v>
      </c>
      <c r="AC19" s="7">
        <v>0.44832657067371201</v>
      </c>
      <c r="AD19" s="6">
        <v>4176167.86</v>
      </c>
      <c r="AE19" s="7">
        <v>0.44832657067371201</v>
      </c>
      <c r="AF19" s="6">
        <v>0</v>
      </c>
    </row>
    <row r="20" spans="1:32" outlineLevel="1" x14ac:dyDescent="0.25">
      <c r="A20" s="5" t="s">
        <v>90</v>
      </c>
      <c r="B20" s="13" t="s">
        <v>91</v>
      </c>
      <c r="C20" s="5"/>
      <c r="D20" s="5"/>
      <c r="E20" s="5"/>
      <c r="F20" s="5"/>
      <c r="G20" s="6"/>
      <c r="H20" s="6">
        <v>1000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5">
        <v>1000</v>
      </c>
      <c r="Z20" s="6"/>
      <c r="AA20" s="6"/>
      <c r="AB20" s="6"/>
      <c r="AC20" s="7"/>
      <c r="AD20" s="6"/>
      <c r="AE20" s="7"/>
      <c r="AF20" s="6"/>
    </row>
    <row r="21" spans="1:32" outlineLevel="1" x14ac:dyDescent="0.25">
      <c r="A21" s="5" t="s">
        <v>17</v>
      </c>
      <c r="B21" s="13" t="s">
        <v>16</v>
      </c>
      <c r="C21" s="5"/>
      <c r="D21" s="5"/>
      <c r="E21" s="5"/>
      <c r="F21" s="5"/>
      <c r="G21" s="6">
        <v>0</v>
      </c>
      <c r="H21" s="6">
        <v>119.7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v>0</v>
      </c>
      <c r="Z21" s="6">
        <v>0</v>
      </c>
      <c r="AA21" s="6">
        <v>0</v>
      </c>
      <c r="AB21" s="6">
        <v>553600</v>
      </c>
      <c r="AC21" s="7">
        <v>0</v>
      </c>
      <c r="AD21" s="6">
        <v>553600</v>
      </c>
      <c r="AE21" s="7">
        <v>0</v>
      </c>
      <c r="AF21" s="6">
        <v>0</v>
      </c>
    </row>
    <row r="22" spans="1:32" outlineLevel="1" x14ac:dyDescent="0.25">
      <c r="A22" s="5" t="s">
        <v>19</v>
      </c>
      <c r="B22" s="13" t="s">
        <v>18</v>
      </c>
      <c r="C22" s="5"/>
      <c r="D22" s="5"/>
      <c r="E22" s="5"/>
      <c r="F22" s="5"/>
      <c r="G22" s="6">
        <v>0</v>
      </c>
      <c r="H22" s="6">
        <v>7235.9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5">
        <v>4830.4799999999996</v>
      </c>
      <c r="Z22" s="6">
        <v>3219030.47</v>
      </c>
      <c r="AA22" s="6">
        <v>50242.04</v>
      </c>
      <c r="AB22" s="6">
        <v>4256727.49</v>
      </c>
      <c r="AC22" s="7">
        <v>0.43439709141642308</v>
      </c>
      <c r="AD22" s="6">
        <v>4256015.16</v>
      </c>
      <c r="AE22" s="7">
        <v>0.43443821065248395</v>
      </c>
      <c r="AF22" s="6">
        <v>0</v>
      </c>
    </row>
    <row r="23" spans="1:32" ht="25.5" x14ac:dyDescent="0.25">
      <c r="A23" s="24" t="s">
        <v>21</v>
      </c>
      <c r="B23" s="25" t="s">
        <v>20</v>
      </c>
      <c r="C23" s="26"/>
      <c r="D23" s="26"/>
      <c r="E23" s="26"/>
      <c r="F23" s="26"/>
      <c r="G23" s="27">
        <v>0</v>
      </c>
      <c r="H23" s="27">
        <f>SUM(H24:H25)</f>
        <v>1534</v>
      </c>
      <c r="I23" s="27">
        <f t="shared" ref="I23:Y23" si="1">SUM(I24:I25)</f>
        <v>0</v>
      </c>
      <c r="J23" s="27">
        <f t="shared" si="1"/>
        <v>0</v>
      </c>
      <c r="K23" s="27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7">
        <f t="shared" si="1"/>
        <v>0</v>
      </c>
      <c r="Q23" s="27">
        <f t="shared" si="1"/>
        <v>0</v>
      </c>
      <c r="R23" s="27">
        <f t="shared" si="1"/>
        <v>0</v>
      </c>
      <c r="S23" s="27">
        <f t="shared" si="1"/>
        <v>0</v>
      </c>
      <c r="T23" s="27">
        <f t="shared" si="1"/>
        <v>0</v>
      </c>
      <c r="U23" s="27">
        <f t="shared" si="1"/>
        <v>0</v>
      </c>
      <c r="V23" s="27">
        <f t="shared" si="1"/>
        <v>0</v>
      </c>
      <c r="W23" s="27">
        <f t="shared" si="1"/>
        <v>0</v>
      </c>
      <c r="X23" s="27">
        <f t="shared" si="1"/>
        <v>0</v>
      </c>
      <c r="Y23" s="27">
        <f t="shared" si="1"/>
        <v>1091.8499999999999</v>
      </c>
      <c r="Z23" s="6">
        <v>671120.81</v>
      </c>
      <c r="AA23" s="6">
        <v>9804.1200000000008</v>
      </c>
      <c r="AB23" s="6">
        <v>879675.07</v>
      </c>
      <c r="AC23" s="7">
        <v>0.43632252338844035</v>
      </c>
      <c r="AD23" s="6">
        <v>879675.07</v>
      </c>
      <c r="AE23" s="7">
        <v>0.43632252338844035</v>
      </c>
      <c r="AF23" s="6">
        <v>0</v>
      </c>
    </row>
    <row r="24" spans="1:32" outlineLevel="1" x14ac:dyDescent="0.25">
      <c r="A24" s="5" t="s">
        <v>23</v>
      </c>
      <c r="B24" s="13" t="s">
        <v>22</v>
      </c>
      <c r="C24" s="5"/>
      <c r="D24" s="5"/>
      <c r="E24" s="5"/>
      <c r="F24" s="5"/>
      <c r="G24" s="6">
        <v>0</v>
      </c>
      <c r="H24" s="6">
        <v>493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345.68</v>
      </c>
      <c r="Z24" s="6">
        <v>221872.58</v>
      </c>
      <c r="AA24" s="6">
        <v>8427.42</v>
      </c>
      <c r="AB24" s="6">
        <v>230300</v>
      </c>
      <c r="AC24" s="7">
        <v>0.5</v>
      </c>
      <c r="AD24" s="6">
        <v>230300</v>
      </c>
      <c r="AE24" s="7">
        <v>0.5</v>
      </c>
      <c r="AF24" s="6">
        <v>0</v>
      </c>
    </row>
    <row r="25" spans="1:32" ht="38.25" outlineLevel="1" x14ac:dyDescent="0.25">
      <c r="A25" s="5" t="s">
        <v>25</v>
      </c>
      <c r="B25" s="13" t="s">
        <v>24</v>
      </c>
      <c r="C25" s="5"/>
      <c r="D25" s="5"/>
      <c r="E25" s="5"/>
      <c r="F25" s="5"/>
      <c r="G25" s="6">
        <v>0</v>
      </c>
      <c r="H25" s="6">
        <v>1041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v>746.17</v>
      </c>
      <c r="Z25" s="6">
        <v>449248.23</v>
      </c>
      <c r="AA25" s="6">
        <v>1376.7</v>
      </c>
      <c r="AB25" s="6">
        <v>649375.06999999995</v>
      </c>
      <c r="AC25" s="7">
        <v>0.40965902727272729</v>
      </c>
      <c r="AD25" s="6">
        <v>649375.06999999995</v>
      </c>
      <c r="AE25" s="7">
        <v>0.40965902727272729</v>
      </c>
      <c r="AF25" s="6">
        <v>0</v>
      </c>
    </row>
    <row r="26" spans="1:32" x14ac:dyDescent="0.25">
      <c r="A26" s="24" t="s">
        <v>27</v>
      </c>
      <c r="B26" s="25" t="s">
        <v>26</v>
      </c>
      <c r="C26" s="26"/>
      <c r="D26" s="26"/>
      <c r="E26" s="26"/>
      <c r="F26" s="26"/>
      <c r="G26" s="27">
        <v>0</v>
      </c>
      <c r="H26" s="27">
        <f>SUM(H27:H31)</f>
        <v>20794.59</v>
      </c>
      <c r="I26" s="27">
        <f t="shared" ref="I26:Y26" si="2">SUM(I27:I31)</f>
        <v>0</v>
      </c>
      <c r="J26" s="27">
        <f t="shared" si="2"/>
        <v>0</v>
      </c>
      <c r="K26" s="27">
        <f t="shared" si="2"/>
        <v>0</v>
      </c>
      <c r="L26" s="27">
        <f t="shared" si="2"/>
        <v>0</v>
      </c>
      <c r="M26" s="27">
        <f t="shared" si="2"/>
        <v>0</v>
      </c>
      <c r="N26" s="27">
        <f t="shared" si="2"/>
        <v>0</v>
      </c>
      <c r="O26" s="27">
        <f t="shared" si="2"/>
        <v>0</v>
      </c>
      <c r="P26" s="27">
        <f t="shared" si="2"/>
        <v>0</v>
      </c>
      <c r="Q26" s="27">
        <f t="shared" si="2"/>
        <v>0</v>
      </c>
      <c r="R26" s="27">
        <f t="shared" si="2"/>
        <v>0</v>
      </c>
      <c r="S26" s="27">
        <f t="shared" si="2"/>
        <v>0</v>
      </c>
      <c r="T26" s="27">
        <f t="shared" si="2"/>
        <v>0</v>
      </c>
      <c r="U26" s="27">
        <f t="shared" si="2"/>
        <v>0</v>
      </c>
      <c r="V26" s="27">
        <f t="shared" si="2"/>
        <v>0</v>
      </c>
      <c r="W26" s="27">
        <f t="shared" si="2"/>
        <v>0</v>
      </c>
      <c r="X26" s="27">
        <f t="shared" si="2"/>
        <v>0</v>
      </c>
      <c r="Y26" s="27">
        <f t="shared" si="2"/>
        <v>10595.77</v>
      </c>
      <c r="Z26" s="6">
        <v>8359081.8600000003</v>
      </c>
      <c r="AA26" s="6">
        <v>857383.01</v>
      </c>
      <c r="AB26" s="6">
        <v>11670135.130000001</v>
      </c>
      <c r="AC26" s="7">
        <v>0.44126209483592349</v>
      </c>
      <c r="AD26" s="6">
        <v>11670135.130000001</v>
      </c>
      <c r="AE26" s="7">
        <v>0.44126209483592349</v>
      </c>
      <c r="AF26" s="6">
        <v>0</v>
      </c>
    </row>
    <row r="27" spans="1:32" outlineLevel="1" x14ac:dyDescent="0.25">
      <c r="A27" s="5" t="s">
        <v>29</v>
      </c>
      <c r="B27" s="13" t="s">
        <v>28</v>
      </c>
      <c r="C27" s="5"/>
      <c r="D27" s="5"/>
      <c r="E27" s="5"/>
      <c r="F27" s="5"/>
      <c r="G27" s="6">
        <v>0</v>
      </c>
      <c r="H27" s="6">
        <v>125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v>124.85</v>
      </c>
      <c r="Z27" s="6">
        <v>0</v>
      </c>
      <c r="AA27" s="6">
        <v>0</v>
      </c>
      <c r="AB27" s="6">
        <v>125000</v>
      </c>
      <c r="AC27" s="7">
        <v>0</v>
      </c>
      <c r="AD27" s="6">
        <v>125000</v>
      </c>
      <c r="AE27" s="7">
        <v>0</v>
      </c>
      <c r="AF27" s="6">
        <v>0</v>
      </c>
    </row>
    <row r="28" spans="1:32" outlineLevel="1" x14ac:dyDescent="0.25">
      <c r="A28" s="5" t="s">
        <v>31</v>
      </c>
      <c r="B28" s="13" t="s">
        <v>30</v>
      </c>
      <c r="C28" s="5"/>
      <c r="D28" s="5"/>
      <c r="E28" s="5"/>
      <c r="F28" s="5"/>
      <c r="G28" s="6">
        <v>0</v>
      </c>
      <c r="H28" s="6">
        <v>70.400000000000006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0</v>
      </c>
      <c r="Z28" s="6">
        <v>0</v>
      </c>
      <c r="AA28" s="6">
        <v>73400</v>
      </c>
      <c r="AB28" s="6">
        <v>0</v>
      </c>
      <c r="AC28" s="7">
        <v>1</v>
      </c>
      <c r="AD28" s="6">
        <v>0</v>
      </c>
      <c r="AE28" s="7">
        <v>1</v>
      </c>
      <c r="AF28" s="6">
        <v>0</v>
      </c>
    </row>
    <row r="29" spans="1:32" outlineLevel="1" x14ac:dyDescent="0.25">
      <c r="A29" s="5" t="s">
        <v>33</v>
      </c>
      <c r="B29" s="13" t="s">
        <v>32</v>
      </c>
      <c r="C29" s="5"/>
      <c r="D29" s="5"/>
      <c r="E29" s="5"/>
      <c r="F29" s="5"/>
      <c r="G29" s="6">
        <v>0</v>
      </c>
      <c r="H29" s="6">
        <v>3131.3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5">
        <v>1764.73</v>
      </c>
      <c r="Z29" s="6">
        <v>640042.32999999996</v>
      </c>
      <c r="AA29" s="6">
        <v>0.01</v>
      </c>
      <c r="AB29" s="6">
        <v>1639757.66</v>
      </c>
      <c r="AC29" s="7">
        <v>0.28074495131151855</v>
      </c>
      <c r="AD29" s="6">
        <v>1639757.66</v>
      </c>
      <c r="AE29" s="7">
        <v>0.28074495131151855</v>
      </c>
      <c r="AF29" s="6">
        <v>0</v>
      </c>
    </row>
    <row r="30" spans="1:32" outlineLevel="1" x14ac:dyDescent="0.25">
      <c r="A30" s="5" t="s">
        <v>35</v>
      </c>
      <c r="B30" s="13" t="s">
        <v>34</v>
      </c>
      <c r="C30" s="5"/>
      <c r="D30" s="5"/>
      <c r="E30" s="5"/>
      <c r="F30" s="5"/>
      <c r="G30" s="6">
        <v>0</v>
      </c>
      <c r="H30" s="6">
        <v>17437.89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5">
        <v>8692.25</v>
      </c>
      <c r="Z30" s="6">
        <v>7719039.5300000003</v>
      </c>
      <c r="AA30" s="6">
        <v>783983</v>
      </c>
      <c r="AB30" s="6">
        <v>9825377.4700000007</v>
      </c>
      <c r="AC30" s="7">
        <v>0.46392606719626373</v>
      </c>
      <c r="AD30" s="6">
        <v>9825377.4700000007</v>
      </c>
      <c r="AE30" s="7">
        <v>0.46392606719626373</v>
      </c>
      <c r="AF30" s="6">
        <v>0</v>
      </c>
    </row>
    <row r="31" spans="1:32" ht="25.5" outlineLevel="1" x14ac:dyDescent="0.25">
      <c r="A31" s="5" t="s">
        <v>37</v>
      </c>
      <c r="B31" s="13" t="s">
        <v>36</v>
      </c>
      <c r="C31" s="5"/>
      <c r="D31" s="5"/>
      <c r="E31" s="5"/>
      <c r="F31" s="5"/>
      <c r="G31" s="6">
        <v>0</v>
      </c>
      <c r="H31" s="6">
        <v>30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13.94</v>
      </c>
      <c r="Z31" s="6">
        <v>0</v>
      </c>
      <c r="AA31" s="6">
        <v>0</v>
      </c>
      <c r="AB31" s="6">
        <v>80000</v>
      </c>
      <c r="AC31" s="7">
        <v>0</v>
      </c>
      <c r="AD31" s="6">
        <v>80000</v>
      </c>
      <c r="AE31" s="7">
        <v>0</v>
      </c>
      <c r="AF31" s="6">
        <v>0</v>
      </c>
    </row>
    <row r="32" spans="1:32" s="21" customFormat="1" outlineLevel="1" x14ac:dyDescent="0.25">
      <c r="A32" s="28" t="s">
        <v>92</v>
      </c>
      <c r="B32" s="29" t="s">
        <v>95</v>
      </c>
      <c r="C32" s="28"/>
      <c r="D32" s="28"/>
      <c r="E32" s="28"/>
      <c r="F32" s="28"/>
      <c r="G32" s="30"/>
      <c r="H32" s="30">
        <f>H33+H34</f>
        <v>9379.52</v>
      </c>
      <c r="I32" s="30">
        <f t="shared" ref="I32:Y32" si="3">I33+I34</f>
        <v>0</v>
      </c>
      <c r="J32" s="30">
        <f t="shared" si="3"/>
        <v>0</v>
      </c>
      <c r="K32" s="30">
        <f t="shared" si="3"/>
        <v>0</v>
      </c>
      <c r="L32" s="30">
        <f t="shared" si="3"/>
        <v>0</v>
      </c>
      <c r="M32" s="30">
        <f t="shared" si="3"/>
        <v>0</v>
      </c>
      <c r="N32" s="30">
        <f t="shared" si="3"/>
        <v>0</v>
      </c>
      <c r="O32" s="30">
        <f t="shared" si="3"/>
        <v>0</v>
      </c>
      <c r="P32" s="30">
        <f t="shared" si="3"/>
        <v>0</v>
      </c>
      <c r="Q32" s="30">
        <f t="shared" si="3"/>
        <v>0</v>
      </c>
      <c r="R32" s="30">
        <f t="shared" si="3"/>
        <v>0</v>
      </c>
      <c r="S32" s="30">
        <f t="shared" si="3"/>
        <v>0</v>
      </c>
      <c r="T32" s="30">
        <f t="shared" si="3"/>
        <v>0</v>
      </c>
      <c r="U32" s="30">
        <f t="shared" si="3"/>
        <v>0</v>
      </c>
      <c r="V32" s="30">
        <f t="shared" si="3"/>
        <v>0</v>
      </c>
      <c r="W32" s="30">
        <f t="shared" si="3"/>
        <v>0</v>
      </c>
      <c r="X32" s="30">
        <f t="shared" si="3"/>
        <v>0</v>
      </c>
      <c r="Y32" s="30">
        <f t="shared" si="3"/>
        <v>3070</v>
      </c>
      <c r="Z32" s="19"/>
      <c r="AA32" s="19"/>
      <c r="AB32" s="19"/>
      <c r="AC32" s="20"/>
      <c r="AD32" s="19"/>
      <c r="AE32" s="20"/>
      <c r="AF32" s="19"/>
    </row>
    <row r="33" spans="1:32" s="21" customFormat="1" outlineLevel="1" x14ac:dyDescent="0.25">
      <c r="A33" s="22" t="s">
        <v>93</v>
      </c>
      <c r="B33" s="18" t="s">
        <v>94</v>
      </c>
      <c r="C33" s="17"/>
      <c r="D33" s="17"/>
      <c r="E33" s="17"/>
      <c r="F33" s="17"/>
      <c r="G33" s="19"/>
      <c r="H33" s="19">
        <v>9299.52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v>3070</v>
      </c>
      <c r="Z33" s="19"/>
      <c r="AA33" s="19"/>
      <c r="AB33" s="19"/>
      <c r="AC33" s="20"/>
      <c r="AD33" s="19"/>
      <c r="AE33" s="20"/>
      <c r="AF33" s="19"/>
    </row>
    <row r="34" spans="1:32" s="21" customFormat="1" outlineLevel="1" x14ac:dyDescent="0.25">
      <c r="A34" s="22" t="s">
        <v>101</v>
      </c>
      <c r="B34" s="23" t="s">
        <v>102</v>
      </c>
      <c r="C34" s="17"/>
      <c r="D34" s="17"/>
      <c r="E34" s="17"/>
      <c r="F34" s="17"/>
      <c r="G34" s="19"/>
      <c r="H34" s="19">
        <v>80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v>0</v>
      </c>
      <c r="Z34" s="19"/>
      <c r="AA34" s="19"/>
      <c r="AB34" s="19"/>
      <c r="AC34" s="20"/>
      <c r="AD34" s="19"/>
      <c r="AE34" s="20"/>
      <c r="AF34" s="19"/>
    </row>
    <row r="35" spans="1:32" x14ac:dyDescent="0.25">
      <c r="A35" s="24" t="s">
        <v>39</v>
      </c>
      <c r="B35" s="25" t="s">
        <v>38</v>
      </c>
      <c r="C35" s="26"/>
      <c r="D35" s="26"/>
      <c r="E35" s="26"/>
      <c r="F35" s="26"/>
      <c r="G35" s="27">
        <v>0</v>
      </c>
      <c r="H35" s="27">
        <f>SUM(H36:H41)</f>
        <v>216320.31</v>
      </c>
      <c r="I35" s="27">
        <f t="shared" ref="I35:Y35" si="4">SUM(I36:I41)</f>
        <v>0</v>
      </c>
      <c r="J35" s="27">
        <f t="shared" si="4"/>
        <v>0</v>
      </c>
      <c r="K35" s="27">
        <f t="shared" si="4"/>
        <v>0</v>
      </c>
      <c r="L35" s="27">
        <f t="shared" si="4"/>
        <v>0</v>
      </c>
      <c r="M35" s="27">
        <f t="shared" si="4"/>
        <v>0</v>
      </c>
      <c r="N35" s="27">
        <f t="shared" si="4"/>
        <v>0</v>
      </c>
      <c r="O35" s="27">
        <f t="shared" si="4"/>
        <v>0</v>
      </c>
      <c r="P35" s="27">
        <f t="shared" si="4"/>
        <v>0</v>
      </c>
      <c r="Q35" s="27">
        <f t="shared" si="4"/>
        <v>0</v>
      </c>
      <c r="R35" s="27">
        <f t="shared" si="4"/>
        <v>0</v>
      </c>
      <c r="S35" s="27">
        <f t="shared" si="4"/>
        <v>0</v>
      </c>
      <c r="T35" s="27">
        <f t="shared" si="4"/>
        <v>0</v>
      </c>
      <c r="U35" s="27">
        <f t="shared" si="4"/>
        <v>0</v>
      </c>
      <c r="V35" s="27">
        <f t="shared" si="4"/>
        <v>0</v>
      </c>
      <c r="W35" s="27">
        <f t="shared" si="4"/>
        <v>0</v>
      </c>
      <c r="X35" s="27">
        <f t="shared" si="4"/>
        <v>0</v>
      </c>
      <c r="Y35" s="27">
        <f t="shared" si="4"/>
        <v>134825.09</v>
      </c>
      <c r="Z35" s="6">
        <v>94037178.090000004</v>
      </c>
      <c r="AA35" s="6">
        <v>13552.27</v>
      </c>
      <c r="AB35" s="6">
        <v>77888369.640000001</v>
      </c>
      <c r="AC35" s="7">
        <v>0.54700024811110448</v>
      </c>
      <c r="AD35" s="6">
        <v>77888369.640000001</v>
      </c>
      <c r="AE35" s="7">
        <v>0.54700024811110448</v>
      </c>
      <c r="AF35" s="6">
        <v>0</v>
      </c>
    </row>
    <row r="36" spans="1:32" outlineLevel="1" x14ac:dyDescent="0.25">
      <c r="A36" s="5" t="s">
        <v>41</v>
      </c>
      <c r="B36" s="13" t="s">
        <v>40</v>
      </c>
      <c r="C36" s="5"/>
      <c r="D36" s="5"/>
      <c r="E36" s="5"/>
      <c r="F36" s="5"/>
      <c r="G36" s="6">
        <v>0</v>
      </c>
      <c r="H36" s="6">
        <v>83414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5">
        <v>46780.12</v>
      </c>
      <c r="Z36" s="6">
        <v>25775011.949999999</v>
      </c>
      <c r="AA36" s="6">
        <v>0</v>
      </c>
      <c r="AB36" s="6">
        <v>22562988.050000001</v>
      </c>
      <c r="AC36" s="7">
        <v>0.53322462555339489</v>
      </c>
      <c r="AD36" s="6">
        <v>22562988.050000001</v>
      </c>
      <c r="AE36" s="7">
        <v>0.53322462555339489</v>
      </c>
      <c r="AF36" s="6">
        <v>0</v>
      </c>
    </row>
    <row r="37" spans="1:32" outlineLevel="1" x14ac:dyDescent="0.25">
      <c r="A37" s="5" t="s">
        <v>43</v>
      </c>
      <c r="B37" s="13" t="s">
        <v>42</v>
      </c>
      <c r="C37" s="5"/>
      <c r="D37" s="5"/>
      <c r="E37" s="5"/>
      <c r="F37" s="5"/>
      <c r="G37" s="6">
        <v>0</v>
      </c>
      <c r="H37" s="6">
        <v>114849.2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5">
        <v>75582.98</v>
      </c>
      <c r="Z37" s="6">
        <v>60749780.439999998</v>
      </c>
      <c r="AA37" s="6">
        <v>0</v>
      </c>
      <c r="AB37" s="6">
        <v>46118119.560000002</v>
      </c>
      <c r="AC37" s="7">
        <v>0.56845676241415799</v>
      </c>
      <c r="AD37" s="6">
        <v>46118119.560000002</v>
      </c>
      <c r="AE37" s="7">
        <v>0.56845676241415799</v>
      </c>
      <c r="AF37" s="6">
        <v>0</v>
      </c>
    </row>
    <row r="38" spans="1:32" outlineLevel="1" x14ac:dyDescent="0.25">
      <c r="A38" s="5" t="s">
        <v>45</v>
      </c>
      <c r="B38" s="13" t="s">
        <v>44</v>
      </c>
      <c r="C38" s="5"/>
      <c r="D38" s="5"/>
      <c r="E38" s="5"/>
      <c r="F38" s="5"/>
      <c r="G38" s="6">
        <v>0</v>
      </c>
      <c r="H38" s="6">
        <v>8725.6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>
        <v>5916.36</v>
      </c>
      <c r="Z38" s="6">
        <v>3349087</v>
      </c>
      <c r="AA38" s="6">
        <v>0</v>
      </c>
      <c r="AB38" s="6">
        <v>4100913</v>
      </c>
      <c r="AC38" s="7">
        <v>0.44954187919463084</v>
      </c>
      <c r="AD38" s="6">
        <v>4100913</v>
      </c>
      <c r="AE38" s="7">
        <v>0.44954187919463084</v>
      </c>
      <c r="AF38" s="6">
        <v>0</v>
      </c>
    </row>
    <row r="39" spans="1:32" ht="25.5" outlineLevel="1" x14ac:dyDescent="0.25">
      <c r="A39" s="5" t="s">
        <v>47</v>
      </c>
      <c r="B39" s="13" t="s">
        <v>46</v>
      </c>
      <c r="C39" s="5"/>
      <c r="D39" s="5"/>
      <c r="E39" s="5"/>
      <c r="F39" s="5"/>
      <c r="G39" s="6">
        <v>0</v>
      </c>
      <c r="H39" s="6">
        <v>180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v>74.92</v>
      </c>
      <c r="Z39" s="6">
        <v>26420</v>
      </c>
      <c r="AA39" s="6">
        <v>0</v>
      </c>
      <c r="AB39" s="6">
        <v>123580</v>
      </c>
      <c r="AC39" s="7">
        <v>0.17613333333333334</v>
      </c>
      <c r="AD39" s="6">
        <v>123580</v>
      </c>
      <c r="AE39" s="7">
        <v>0.17613333333333334</v>
      </c>
      <c r="AF39" s="6">
        <v>0</v>
      </c>
    </row>
    <row r="40" spans="1:32" outlineLevel="1" x14ac:dyDescent="0.25">
      <c r="A40" s="5" t="s">
        <v>49</v>
      </c>
      <c r="B40" s="13" t="s">
        <v>48</v>
      </c>
      <c r="C40" s="5"/>
      <c r="D40" s="5"/>
      <c r="E40" s="5"/>
      <c r="F40" s="5"/>
      <c r="G40" s="6">
        <v>0</v>
      </c>
      <c r="H40" s="6">
        <v>1209.9000000000001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5">
        <v>1143</v>
      </c>
      <c r="Z40" s="6">
        <v>1023998.57</v>
      </c>
      <c r="AA40" s="6">
        <v>0</v>
      </c>
      <c r="AB40" s="6">
        <v>276201.43</v>
      </c>
      <c r="AC40" s="7">
        <v>0.78757004307029688</v>
      </c>
      <c r="AD40" s="6">
        <v>276201.43</v>
      </c>
      <c r="AE40" s="7">
        <v>0.78757004307029688</v>
      </c>
      <c r="AF40" s="6">
        <v>0</v>
      </c>
    </row>
    <row r="41" spans="1:32" outlineLevel="1" x14ac:dyDescent="0.25">
      <c r="A41" s="5" t="s">
        <v>51</v>
      </c>
      <c r="B41" s="13" t="s">
        <v>50</v>
      </c>
      <c r="C41" s="5"/>
      <c r="D41" s="5"/>
      <c r="E41" s="5"/>
      <c r="F41" s="5"/>
      <c r="G41" s="6">
        <v>0</v>
      </c>
      <c r="H41" s="6">
        <v>7941.61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5">
        <v>5327.71</v>
      </c>
      <c r="Z41" s="6">
        <v>3112880.13</v>
      </c>
      <c r="AA41" s="6">
        <v>13552.27</v>
      </c>
      <c r="AB41" s="6">
        <v>4706567.5999999996</v>
      </c>
      <c r="AC41" s="7">
        <v>0.39913601429848078</v>
      </c>
      <c r="AD41" s="6">
        <v>4706567.5999999996</v>
      </c>
      <c r="AE41" s="7">
        <v>0.39913601429848078</v>
      </c>
      <c r="AF41" s="6">
        <v>0</v>
      </c>
    </row>
    <row r="42" spans="1:32" x14ac:dyDescent="0.25">
      <c r="A42" s="24" t="s">
        <v>53</v>
      </c>
      <c r="B42" s="25" t="s">
        <v>52</v>
      </c>
      <c r="C42" s="26"/>
      <c r="D42" s="26"/>
      <c r="E42" s="26"/>
      <c r="F42" s="26"/>
      <c r="G42" s="27">
        <v>0</v>
      </c>
      <c r="H42" s="27">
        <f>SUM(H43:H44)</f>
        <v>36964.9</v>
      </c>
      <c r="I42" s="27">
        <f t="shared" ref="I42:Y42" si="5">SUM(I43:I44)</f>
        <v>0</v>
      </c>
      <c r="J42" s="27">
        <f t="shared" si="5"/>
        <v>0</v>
      </c>
      <c r="K42" s="27">
        <f t="shared" si="5"/>
        <v>0</v>
      </c>
      <c r="L42" s="27">
        <f t="shared" si="5"/>
        <v>0</v>
      </c>
      <c r="M42" s="27">
        <f t="shared" si="5"/>
        <v>0</v>
      </c>
      <c r="N42" s="27">
        <f t="shared" si="5"/>
        <v>0</v>
      </c>
      <c r="O42" s="27">
        <f t="shared" si="5"/>
        <v>0</v>
      </c>
      <c r="P42" s="27">
        <f t="shared" si="5"/>
        <v>0</v>
      </c>
      <c r="Q42" s="27">
        <f t="shared" si="5"/>
        <v>0</v>
      </c>
      <c r="R42" s="27">
        <f t="shared" si="5"/>
        <v>0</v>
      </c>
      <c r="S42" s="27">
        <f t="shared" si="5"/>
        <v>0</v>
      </c>
      <c r="T42" s="27">
        <f t="shared" si="5"/>
        <v>0</v>
      </c>
      <c r="U42" s="27">
        <f t="shared" si="5"/>
        <v>0</v>
      </c>
      <c r="V42" s="27">
        <f t="shared" si="5"/>
        <v>0</v>
      </c>
      <c r="W42" s="27">
        <f t="shared" si="5"/>
        <v>0</v>
      </c>
      <c r="X42" s="27">
        <f t="shared" si="5"/>
        <v>0</v>
      </c>
      <c r="Y42" s="27">
        <f t="shared" si="5"/>
        <v>23843.35</v>
      </c>
      <c r="Z42" s="6">
        <v>11858139.07</v>
      </c>
      <c r="AA42" s="6">
        <v>38340.75</v>
      </c>
      <c r="AB42" s="6">
        <v>17267420.18</v>
      </c>
      <c r="AC42" s="7">
        <v>0.40791800205048023</v>
      </c>
      <c r="AD42" s="6">
        <v>17267420.18</v>
      </c>
      <c r="AE42" s="7">
        <v>0.40791800205048023</v>
      </c>
      <c r="AF42" s="6">
        <v>0</v>
      </c>
    </row>
    <row r="43" spans="1:32" outlineLevel="1" x14ac:dyDescent="0.25">
      <c r="A43" s="5" t="s">
        <v>55</v>
      </c>
      <c r="B43" s="13" t="s">
        <v>54</v>
      </c>
      <c r="C43" s="5"/>
      <c r="D43" s="5"/>
      <c r="E43" s="5"/>
      <c r="F43" s="5"/>
      <c r="G43" s="6">
        <v>0</v>
      </c>
      <c r="H43" s="6">
        <v>29922.7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5">
        <v>19222.34</v>
      </c>
      <c r="Z43" s="6">
        <v>8874981.7699999996</v>
      </c>
      <c r="AA43" s="6">
        <v>38340.730000000003</v>
      </c>
      <c r="AB43" s="6">
        <v>13500577.5</v>
      </c>
      <c r="AC43" s="7">
        <v>0.39766941496125174</v>
      </c>
      <c r="AD43" s="6">
        <v>13500577.5</v>
      </c>
      <c r="AE43" s="7">
        <v>0.39766941496125174</v>
      </c>
      <c r="AF43" s="6">
        <v>0</v>
      </c>
    </row>
    <row r="44" spans="1:32" ht="25.5" outlineLevel="1" x14ac:dyDescent="0.25">
      <c r="A44" s="5" t="s">
        <v>57</v>
      </c>
      <c r="B44" s="13" t="s">
        <v>56</v>
      </c>
      <c r="C44" s="5"/>
      <c r="D44" s="5"/>
      <c r="E44" s="5"/>
      <c r="F44" s="5"/>
      <c r="G44" s="6">
        <v>0</v>
      </c>
      <c r="H44" s="6">
        <v>7042.2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5">
        <v>4621.01</v>
      </c>
      <c r="Z44" s="6">
        <v>2983157.3</v>
      </c>
      <c r="AA44" s="6">
        <v>0.02</v>
      </c>
      <c r="AB44" s="6">
        <v>3766842.68</v>
      </c>
      <c r="AC44" s="7">
        <v>0.44194923259259261</v>
      </c>
      <c r="AD44" s="6">
        <v>3766842.68</v>
      </c>
      <c r="AE44" s="7">
        <v>0.44194923259259261</v>
      </c>
      <c r="AF44" s="6">
        <v>0</v>
      </c>
    </row>
    <row r="45" spans="1:32" x14ac:dyDescent="0.25">
      <c r="A45" s="24" t="s">
        <v>59</v>
      </c>
      <c r="B45" s="25" t="s">
        <v>58</v>
      </c>
      <c r="C45" s="26"/>
      <c r="D45" s="26"/>
      <c r="E45" s="26"/>
      <c r="F45" s="26"/>
      <c r="G45" s="27">
        <v>0</v>
      </c>
      <c r="H45" s="27">
        <f>SUM(H46:H48)</f>
        <v>15930.900000000001</v>
      </c>
      <c r="I45" s="27">
        <f t="shared" ref="I45:Y45" si="6">SUM(I46:I48)</f>
        <v>0</v>
      </c>
      <c r="J45" s="27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7">
        <f t="shared" si="6"/>
        <v>0</v>
      </c>
      <c r="O45" s="27">
        <f t="shared" si="6"/>
        <v>0</v>
      </c>
      <c r="P45" s="27">
        <f t="shared" si="6"/>
        <v>0</v>
      </c>
      <c r="Q45" s="27">
        <f t="shared" si="6"/>
        <v>0</v>
      </c>
      <c r="R45" s="27">
        <f t="shared" si="6"/>
        <v>0</v>
      </c>
      <c r="S45" s="27">
        <f t="shared" si="6"/>
        <v>0</v>
      </c>
      <c r="T45" s="27">
        <f t="shared" si="6"/>
        <v>0</v>
      </c>
      <c r="U45" s="27">
        <f t="shared" si="6"/>
        <v>0</v>
      </c>
      <c r="V45" s="27">
        <f t="shared" si="6"/>
        <v>0</v>
      </c>
      <c r="W45" s="27">
        <f t="shared" si="6"/>
        <v>0</v>
      </c>
      <c r="X45" s="27">
        <f t="shared" si="6"/>
        <v>0</v>
      </c>
      <c r="Y45" s="27">
        <f t="shared" si="6"/>
        <v>10317.380000000001</v>
      </c>
      <c r="Z45" s="6">
        <v>7432721.9699999997</v>
      </c>
      <c r="AA45" s="6">
        <v>727370.89</v>
      </c>
      <c r="AB45" s="6">
        <v>6181907.1399999997</v>
      </c>
      <c r="AC45" s="7">
        <v>0.56896477897085485</v>
      </c>
      <c r="AD45" s="6">
        <v>961907.14</v>
      </c>
      <c r="AE45" s="7">
        <v>0.894550850690638</v>
      </c>
      <c r="AF45" s="6">
        <v>0</v>
      </c>
    </row>
    <row r="46" spans="1:32" outlineLevel="1" x14ac:dyDescent="0.25">
      <c r="A46" s="5" t="s">
        <v>61</v>
      </c>
      <c r="B46" s="13" t="s">
        <v>60</v>
      </c>
      <c r="C46" s="5"/>
      <c r="D46" s="5"/>
      <c r="E46" s="5"/>
      <c r="F46" s="5"/>
      <c r="G46" s="6">
        <v>0</v>
      </c>
      <c r="H46" s="6">
        <v>900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v>659.8</v>
      </c>
      <c r="Z46" s="6">
        <v>295958.86</v>
      </c>
      <c r="AA46" s="6">
        <v>0</v>
      </c>
      <c r="AB46" s="6">
        <v>804041.14</v>
      </c>
      <c r="AC46" s="7">
        <v>0.26905350909090908</v>
      </c>
      <c r="AD46" s="6">
        <v>804041.14</v>
      </c>
      <c r="AE46" s="7">
        <v>0.26905350909090908</v>
      </c>
      <c r="AF46" s="6">
        <v>0</v>
      </c>
    </row>
    <row r="47" spans="1:32" outlineLevel="1" x14ac:dyDescent="0.25">
      <c r="A47" s="5" t="s">
        <v>63</v>
      </c>
      <c r="B47" s="13" t="s">
        <v>62</v>
      </c>
      <c r="C47" s="5"/>
      <c r="D47" s="5"/>
      <c r="E47" s="5"/>
      <c r="F47" s="5"/>
      <c r="G47" s="6">
        <v>0</v>
      </c>
      <c r="H47" s="6">
        <v>6485.2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v>3655.46</v>
      </c>
      <c r="Z47" s="6">
        <v>2365306.84</v>
      </c>
      <c r="AA47" s="6">
        <v>712195.16</v>
      </c>
      <c r="AB47" s="6">
        <v>2986498</v>
      </c>
      <c r="AC47" s="7">
        <v>0.5075036279683377</v>
      </c>
      <c r="AD47" s="6">
        <v>-2233502</v>
      </c>
      <c r="AE47" s="7">
        <v>3.6463293838862558</v>
      </c>
      <c r="AF47" s="6">
        <v>0</v>
      </c>
    </row>
    <row r="48" spans="1:32" outlineLevel="1" x14ac:dyDescent="0.25">
      <c r="A48" s="5" t="s">
        <v>65</v>
      </c>
      <c r="B48" s="13" t="s">
        <v>64</v>
      </c>
      <c r="C48" s="5"/>
      <c r="D48" s="5"/>
      <c r="E48" s="5"/>
      <c r="F48" s="5"/>
      <c r="G48" s="6">
        <v>0</v>
      </c>
      <c r="H48" s="6">
        <v>8545.7000000000007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6002.12</v>
      </c>
      <c r="Z48" s="6">
        <v>4771456.2699999996</v>
      </c>
      <c r="AA48" s="6">
        <v>15175.73</v>
      </c>
      <c r="AB48" s="6">
        <v>2391368</v>
      </c>
      <c r="AC48" s="7">
        <v>0.66684758985789916</v>
      </c>
      <c r="AD48" s="6">
        <v>2391368</v>
      </c>
      <c r="AE48" s="7">
        <v>0.66684758985789916</v>
      </c>
      <c r="AF48" s="6">
        <v>0</v>
      </c>
    </row>
    <row r="49" spans="1:54" x14ac:dyDescent="0.25">
      <c r="A49" s="24" t="s">
        <v>67</v>
      </c>
      <c r="B49" s="25" t="s">
        <v>66</v>
      </c>
      <c r="C49" s="26"/>
      <c r="D49" s="26"/>
      <c r="E49" s="26"/>
      <c r="F49" s="26"/>
      <c r="G49" s="27">
        <v>0</v>
      </c>
      <c r="H49" s="27">
        <f>SUM(H50:H51)</f>
        <v>4020.4</v>
      </c>
      <c r="I49" s="27">
        <f t="shared" ref="I49:Y49" si="7">SUM(I50:I51)</f>
        <v>0</v>
      </c>
      <c r="J49" s="27">
        <f t="shared" si="7"/>
        <v>0</v>
      </c>
      <c r="K49" s="27">
        <f t="shared" si="7"/>
        <v>0</v>
      </c>
      <c r="L49" s="27">
        <f t="shared" si="7"/>
        <v>0</v>
      </c>
      <c r="M49" s="27">
        <f t="shared" si="7"/>
        <v>0</v>
      </c>
      <c r="N49" s="27">
        <f t="shared" si="7"/>
        <v>0</v>
      </c>
      <c r="O49" s="27">
        <f t="shared" si="7"/>
        <v>0</v>
      </c>
      <c r="P49" s="27">
        <f t="shared" si="7"/>
        <v>0</v>
      </c>
      <c r="Q49" s="27">
        <f t="shared" si="7"/>
        <v>0</v>
      </c>
      <c r="R49" s="27">
        <f t="shared" si="7"/>
        <v>0</v>
      </c>
      <c r="S49" s="27">
        <f t="shared" si="7"/>
        <v>0</v>
      </c>
      <c r="T49" s="27">
        <f t="shared" si="7"/>
        <v>0</v>
      </c>
      <c r="U49" s="27">
        <f t="shared" si="7"/>
        <v>0</v>
      </c>
      <c r="V49" s="27">
        <f t="shared" si="7"/>
        <v>0</v>
      </c>
      <c r="W49" s="27">
        <f t="shared" si="7"/>
        <v>0</v>
      </c>
      <c r="X49" s="27">
        <f t="shared" si="7"/>
        <v>0</v>
      </c>
      <c r="Y49" s="27">
        <f t="shared" si="7"/>
        <v>3048.26</v>
      </c>
      <c r="Z49" s="6">
        <v>1696463.42</v>
      </c>
      <c r="AA49" s="6">
        <v>0</v>
      </c>
      <c r="AB49" s="6">
        <v>2313536.58</v>
      </c>
      <c r="AC49" s="7">
        <v>0.42305820947630923</v>
      </c>
      <c r="AD49" s="6">
        <v>2313536.58</v>
      </c>
      <c r="AE49" s="7">
        <v>0.42305820947630923</v>
      </c>
      <c r="AF49" s="6">
        <v>0</v>
      </c>
    </row>
    <row r="50" spans="1:54" outlineLevel="1" x14ac:dyDescent="0.25">
      <c r="A50" s="5" t="s">
        <v>69</v>
      </c>
      <c r="B50" s="13" t="s">
        <v>68</v>
      </c>
      <c r="C50" s="5"/>
      <c r="D50" s="5"/>
      <c r="E50" s="5"/>
      <c r="F50" s="5"/>
      <c r="G50" s="6">
        <v>0</v>
      </c>
      <c r="H50" s="6">
        <v>3420.4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2454.31</v>
      </c>
      <c r="Z50" s="6">
        <v>1345033.54</v>
      </c>
      <c r="AA50" s="6">
        <v>0</v>
      </c>
      <c r="AB50" s="6">
        <v>2104966.46</v>
      </c>
      <c r="AC50" s="7">
        <v>0.38986479420289855</v>
      </c>
      <c r="AD50" s="6">
        <v>2104966.46</v>
      </c>
      <c r="AE50" s="7">
        <v>0.38986479420289855</v>
      </c>
      <c r="AF50" s="6">
        <v>0</v>
      </c>
    </row>
    <row r="51" spans="1:54" ht="25.5" outlineLevel="1" x14ac:dyDescent="0.25">
      <c r="A51" s="5" t="s">
        <v>71</v>
      </c>
      <c r="B51" s="13" t="s">
        <v>70</v>
      </c>
      <c r="C51" s="5"/>
      <c r="D51" s="5"/>
      <c r="E51" s="5"/>
      <c r="F51" s="5"/>
      <c r="G51" s="6">
        <v>0</v>
      </c>
      <c r="H51" s="6">
        <v>600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v>593.95000000000005</v>
      </c>
      <c r="Z51" s="6">
        <v>351429.88</v>
      </c>
      <c r="AA51" s="6">
        <v>0</v>
      </c>
      <c r="AB51" s="6">
        <v>208570.12</v>
      </c>
      <c r="AC51" s="7">
        <v>0.62755335714285709</v>
      </c>
      <c r="AD51" s="6">
        <v>208570.12</v>
      </c>
      <c r="AE51" s="7">
        <v>0.62755335714285709</v>
      </c>
      <c r="AF51" s="6">
        <v>0</v>
      </c>
    </row>
    <row r="52" spans="1:54" x14ac:dyDescent="0.25">
      <c r="A52" s="24" t="s">
        <v>73</v>
      </c>
      <c r="B52" s="25" t="s">
        <v>72</v>
      </c>
      <c r="C52" s="26"/>
      <c r="D52" s="26"/>
      <c r="E52" s="26"/>
      <c r="F52" s="26"/>
      <c r="G52" s="27">
        <v>0</v>
      </c>
      <c r="H52" s="27">
        <f>H53</f>
        <v>1874.34</v>
      </c>
      <c r="I52" s="27">
        <f t="shared" ref="I52:Y52" si="8">I53</f>
        <v>0</v>
      </c>
      <c r="J52" s="27">
        <f t="shared" si="8"/>
        <v>0</v>
      </c>
      <c r="K52" s="27">
        <f t="shared" si="8"/>
        <v>0</v>
      </c>
      <c r="L52" s="27">
        <f t="shared" si="8"/>
        <v>0</v>
      </c>
      <c r="M52" s="27">
        <f t="shared" si="8"/>
        <v>0</v>
      </c>
      <c r="N52" s="27">
        <f t="shared" si="8"/>
        <v>0</v>
      </c>
      <c r="O52" s="27">
        <f t="shared" si="8"/>
        <v>0</v>
      </c>
      <c r="P52" s="27">
        <f t="shared" si="8"/>
        <v>0</v>
      </c>
      <c r="Q52" s="27">
        <f t="shared" si="8"/>
        <v>0</v>
      </c>
      <c r="R52" s="27">
        <f t="shared" si="8"/>
        <v>0</v>
      </c>
      <c r="S52" s="27">
        <f t="shared" si="8"/>
        <v>0</v>
      </c>
      <c r="T52" s="27">
        <f t="shared" si="8"/>
        <v>0</v>
      </c>
      <c r="U52" s="27">
        <f t="shared" si="8"/>
        <v>0</v>
      </c>
      <c r="V52" s="27">
        <f t="shared" si="8"/>
        <v>0</v>
      </c>
      <c r="W52" s="27">
        <f t="shared" si="8"/>
        <v>0</v>
      </c>
      <c r="X52" s="27">
        <f t="shared" si="8"/>
        <v>0</v>
      </c>
      <c r="Y52" s="27">
        <f t="shared" si="8"/>
        <v>1362.04</v>
      </c>
      <c r="Z52" s="6">
        <v>1135584.6000000001</v>
      </c>
      <c r="AA52" s="6">
        <v>0</v>
      </c>
      <c r="AB52" s="6">
        <v>672393.4</v>
      </c>
      <c r="AC52" s="7">
        <v>0.62809647020041171</v>
      </c>
      <c r="AD52" s="6">
        <v>672393.4</v>
      </c>
      <c r="AE52" s="7">
        <v>0.62809647020041171</v>
      </c>
      <c r="AF52" s="6">
        <v>0</v>
      </c>
    </row>
    <row r="53" spans="1:54" ht="25.5" outlineLevel="1" x14ac:dyDescent="0.25">
      <c r="A53" s="5" t="s">
        <v>75</v>
      </c>
      <c r="B53" s="13" t="s">
        <v>74</v>
      </c>
      <c r="C53" s="5"/>
      <c r="D53" s="5"/>
      <c r="E53" s="5"/>
      <c r="F53" s="5"/>
      <c r="G53" s="6">
        <v>0</v>
      </c>
      <c r="H53" s="6">
        <v>1874.34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v>1362.04</v>
      </c>
      <c r="Z53" s="6">
        <v>1135584.6000000001</v>
      </c>
      <c r="AA53" s="6">
        <v>0</v>
      </c>
      <c r="AB53" s="6">
        <v>672393.4</v>
      </c>
      <c r="AC53" s="7">
        <v>0.62809647020041171</v>
      </c>
      <c r="AD53" s="6">
        <v>672393.4</v>
      </c>
      <c r="AE53" s="7">
        <v>0.62809647020041171</v>
      </c>
      <c r="AF53" s="6">
        <v>0</v>
      </c>
    </row>
    <row r="54" spans="1:54" ht="25.5" x14ac:dyDescent="0.25">
      <c r="A54" s="24" t="s">
        <v>77</v>
      </c>
      <c r="B54" s="25" t="s">
        <v>76</v>
      </c>
      <c r="C54" s="26"/>
      <c r="D54" s="26"/>
      <c r="E54" s="26"/>
      <c r="F54" s="26"/>
      <c r="G54" s="27">
        <v>0</v>
      </c>
      <c r="H54" s="27">
        <f>H55</f>
        <v>0</v>
      </c>
      <c r="I54" s="27">
        <f t="shared" ref="I54:Y54" si="9">I55</f>
        <v>0</v>
      </c>
      <c r="J54" s="27">
        <f t="shared" si="9"/>
        <v>0</v>
      </c>
      <c r="K54" s="27">
        <f t="shared" si="9"/>
        <v>0</v>
      </c>
      <c r="L54" s="27">
        <f t="shared" si="9"/>
        <v>0</v>
      </c>
      <c r="M54" s="27">
        <f t="shared" si="9"/>
        <v>0</v>
      </c>
      <c r="N54" s="27">
        <f t="shared" si="9"/>
        <v>0</v>
      </c>
      <c r="O54" s="27">
        <f t="shared" si="9"/>
        <v>0</v>
      </c>
      <c r="P54" s="27">
        <f t="shared" si="9"/>
        <v>0</v>
      </c>
      <c r="Q54" s="27">
        <f t="shared" si="9"/>
        <v>0</v>
      </c>
      <c r="R54" s="27">
        <f t="shared" si="9"/>
        <v>0</v>
      </c>
      <c r="S54" s="27">
        <f t="shared" si="9"/>
        <v>0</v>
      </c>
      <c r="T54" s="27">
        <f t="shared" si="9"/>
        <v>0</v>
      </c>
      <c r="U54" s="27">
        <f t="shared" si="9"/>
        <v>0</v>
      </c>
      <c r="V54" s="27">
        <f t="shared" si="9"/>
        <v>0</v>
      </c>
      <c r="W54" s="27">
        <f t="shared" si="9"/>
        <v>0</v>
      </c>
      <c r="X54" s="27">
        <f t="shared" si="9"/>
        <v>0</v>
      </c>
      <c r="Y54" s="27">
        <f t="shared" si="9"/>
        <v>0</v>
      </c>
      <c r="Z54" s="6">
        <v>113767.11</v>
      </c>
      <c r="AA54" s="6">
        <v>0</v>
      </c>
      <c r="AB54" s="6">
        <v>166232.89000000001</v>
      </c>
      <c r="AC54" s="7">
        <v>0.40631110714285712</v>
      </c>
      <c r="AD54" s="6">
        <v>166232.89000000001</v>
      </c>
      <c r="AE54" s="7">
        <v>0.40631110714285712</v>
      </c>
      <c r="AF54" s="6">
        <v>0</v>
      </c>
    </row>
    <row r="55" spans="1:54" ht="25.5" outlineLevel="1" x14ac:dyDescent="0.25">
      <c r="A55" s="5" t="s">
        <v>79</v>
      </c>
      <c r="B55" s="13" t="s">
        <v>78</v>
      </c>
      <c r="C55" s="5"/>
      <c r="D55" s="5"/>
      <c r="E55" s="5"/>
      <c r="F55" s="5"/>
      <c r="G55" s="6">
        <v>0</v>
      </c>
      <c r="H55" s="6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v>0</v>
      </c>
      <c r="Z55" s="6">
        <v>113767.11</v>
      </c>
      <c r="AA55" s="6">
        <v>0</v>
      </c>
      <c r="AB55" s="6">
        <v>166232.89000000001</v>
      </c>
      <c r="AC55" s="7">
        <v>0.40631110714285712</v>
      </c>
      <c r="AD55" s="6">
        <v>166232.89000000001</v>
      </c>
      <c r="AE55" s="7">
        <v>0.40631110714285712</v>
      </c>
      <c r="AF55" s="6">
        <v>0</v>
      </c>
    </row>
    <row r="56" spans="1:54" x14ac:dyDescent="0.25">
      <c r="A56" s="14"/>
      <c r="B56" s="41" t="s">
        <v>80</v>
      </c>
      <c r="C56" s="42"/>
      <c r="D56" s="42"/>
      <c r="E56" s="42"/>
      <c r="F56" s="42"/>
      <c r="G56" s="8">
        <v>0</v>
      </c>
      <c r="H56" s="8">
        <f>H15+H23+H26+H35+H42+H45+H49+H52+H54+H32</f>
        <v>340578.96000000014</v>
      </c>
      <c r="I56" s="8">
        <f t="shared" ref="I56:Y56" si="10">I15+I23+I26+I35+I42+I45+I49+I52+I54+I32</f>
        <v>0</v>
      </c>
      <c r="J56" s="8">
        <f t="shared" si="10"/>
        <v>0</v>
      </c>
      <c r="K56" s="8">
        <f t="shared" si="10"/>
        <v>0</v>
      </c>
      <c r="L56" s="8">
        <f t="shared" si="10"/>
        <v>0</v>
      </c>
      <c r="M56" s="8">
        <f t="shared" si="10"/>
        <v>0</v>
      </c>
      <c r="N56" s="8">
        <f t="shared" si="10"/>
        <v>0</v>
      </c>
      <c r="O56" s="8">
        <f t="shared" si="10"/>
        <v>0</v>
      </c>
      <c r="P56" s="8">
        <f t="shared" si="10"/>
        <v>0</v>
      </c>
      <c r="Q56" s="8">
        <f t="shared" si="10"/>
        <v>0</v>
      </c>
      <c r="R56" s="8">
        <f t="shared" si="10"/>
        <v>0</v>
      </c>
      <c r="S56" s="8">
        <f t="shared" si="10"/>
        <v>0</v>
      </c>
      <c r="T56" s="8">
        <f t="shared" si="10"/>
        <v>0</v>
      </c>
      <c r="U56" s="8">
        <f t="shared" si="10"/>
        <v>0</v>
      </c>
      <c r="V56" s="8">
        <f t="shared" si="10"/>
        <v>0</v>
      </c>
      <c r="W56" s="8">
        <f t="shared" si="10"/>
        <v>0</v>
      </c>
      <c r="X56" s="8">
        <f t="shared" si="10"/>
        <v>0</v>
      </c>
      <c r="Y56" s="8">
        <f t="shared" si="10"/>
        <v>210245.56000000003</v>
      </c>
      <c r="Z56" s="8">
        <v>138631036.41</v>
      </c>
      <c r="AA56" s="8">
        <v>2321759.7999999998</v>
      </c>
      <c r="AB56" s="8">
        <v>136016081.78999999</v>
      </c>
      <c r="AC56" s="9">
        <v>0.50891203816047514</v>
      </c>
      <c r="AD56" s="8">
        <v>130795369.45999999</v>
      </c>
      <c r="AE56" s="9">
        <v>0.51868904381554271</v>
      </c>
      <c r="AF56" s="8">
        <v>0</v>
      </c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 t="s">
        <v>2</v>
      </c>
      <c r="S57" s="2"/>
      <c r="T57" s="2"/>
      <c r="U57" s="2"/>
      <c r="V57" s="2"/>
      <c r="W57" s="2"/>
      <c r="X57" s="2" t="s">
        <v>2</v>
      </c>
      <c r="Y57" s="2"/>
      <c r="Z57" s="2" t="s">
        <v>2</v>
      </c>
      <c r="AA57" s="2"/>
      <c r="AB57" s="2"/>
      <c r="AC57" s="2"/>
      <c r="AD57" s="2"/>
      <c r="AE57" s="2"/>
      <c r="AF57" s="2"/>
    </row>
    <row r="58" spans="1:54" x14ac:dyDescent="0.2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10"/>
      <c r="Z58" s="10"/>
      <c r="AA58" s="10"/>
      <c r="AB58" s="10"/>
      <c r="AC58" s="10"/>
      <c r="AD58" s="10"/>
      <c r="AE58" s="10"/>
      <c r="AF58" s="10"/>
    </row>
  </sheetData>
  <mergeCells count="42">
    <mergeCell ref="B56:F56"/>
    <mergeCell ref="B58:X58"/>
    <mergeCell ref="E13:E14"/>
    <mergeCell ref="B13:B14"/>
    <mergeCell ref="S13:S14"/>
    <mergeCell ref="Q13:Q14"/>
    <mergeCell ref="C13:C14"/>
    <mergeCell ref="D13:D14"/>
    <mergeCell ref="A13:A14"/>
    <mergeCell ref="U13:U14"/>
    <mergeCell ref="T13:T14"/>
    <mergeCell ref="N13:N14"/>
    <mergeCell ref="AC13:AC14"/>
    <mergeCell ref="W13:W14"/>
    <mergeCell ref="L13:L14"/>
    <mergeCell ref="M13:M14"/>
    <mergeCell ref="Y13:Y14"/>
    <mergeCell ref="J13:J14"/>
    <mergeCell ref="I13:I14"/>
    <mergeCell ref="B12:AF12"/>
    <mergeCell ref="AF13:AF14"/>
    <mergeCell ref="AB13:AB14"/>
    <mergeCell ref="AE13:AE14"/>
    <mergeCell ref="P13:P14"/>
    <mergeCell ref="O13:O14"/>
    <mergeCell ref="F13:F14"/>
    <mergeCell ref="AD13:AD14"/>
    <mergeCell ref="AA13:AA14"/>
    <mergeCell ref="G13:G14"/>
    <mergeCell ref="H13:H14"/>
    <mergeCell ref="K13:K14"/>
    <mergeCell ref="V13:V14"/>
    <mergeCell ref="B11:AD11"/>
    <mergeCell ref="A8:AJ8"/>
    <mergeCell ref="A9:AJ9"/>
    <mergeCell ref="B1:AE1"/>
    <mergeCell ref="B2:AE2"/>
    <mergeCell ref="B3:AE3"/>
    <mergeCell ref="B4:AE4"/>
    <mergeCell ref="B5:AE5"/>
    <mergeCell ref="B6:AE6"/>
    <mergeCell ref="A10:AE10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98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5748_39B0KF5EB&lt;/Code&gt;&#10;  &lt;ObjectCode&gt;SQUERY_ANAL_ISP_BUDG&lt;/ObjectCode&gt;&#10;  &lt;DocName&gt;Аналитический отчет по исполнению бюджета с произвольной группировкой&lt;/DocName&gt;&#10;  &lt;VariantName&gt;исполнение бюджета (расходы)Лена 2012&lt;/VariantName&gt;&#10;  &lt;VariantLink&gt;54841380&lt;/VariantLink&gt;&#10;  &lt;ReportLink&gt;198541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E408E50-8302-4F13-A481-14B549CB74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район!Заголовки_для_печати</vt:lpstr>
      <vt:lpstr>район!Область_печати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LENARUS\User</dc:creator>
  <cp:lastModifiedBy>User</cp:lastModifiedBy>
  <cp:lastPrinted>2018-10-18T09:52:13Z</cp:lastPrinted>
  <dcterms:created xsi:type="dcterms:W3CDTF">2017-09-26T12:06:07Z</dcterms:created>
  <dcterms:modified xsi:type="dcterms:W3CDTF">2018-10-18T09:52:18Z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