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13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3'!$A$1:$AK$184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<sst xmlns="http://schemas.openxmlformats.org/spreadsheetml/2006/main" count="563" uniqueCount="270">
  <si>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</si>
  <si>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</si>
  <si>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</si>
  <si>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</si>
  <si>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</si>
  <si>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</si>
  <si>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</si>
  <si>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</si>
  <si>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</si>
  <si>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</si>
  <si>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</si>
  <si>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</si>
  <si>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</si>
  <si>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</si>
  <si>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</si>
  <si>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</si>
  <si>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</si>
  <si>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</si>
  <si>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</si>
  <si>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</si>
  <si>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</si>
  <si>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</si>
  <si>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</si>
  <si>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</si>
  <si>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</si>
  <si>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</si>
  <si>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</si>
  <si>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</si>
  <si>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</si>
  <si>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</si>
  <si>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</si>
  <si>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</si>
  <si>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</si>
  <si>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</si>
  <si>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</si>
  <si>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</si>
  <si>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</si>
  <si>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</si>
  <si>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</si>
  <si>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</si>
  <si>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</si>
  <si>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</si>
  <si>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</si>
  <si>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</si>
  <si>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</si>
  <si>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</si>
  <si>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</si>
  <si>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</si>
  <si>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</si>
  <si>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</si>
  <si>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</si>
  <si>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</si>
  <si>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</si>
  <si>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</si>
  <si>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</si>
  <si>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</si>
  <si>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</si>
  <si>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</si>
  <si>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</si>
  <si>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</si>
  <si>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</si>
  <si>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</si>
  <si>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</si>
  <si>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</si>
  <si>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</si>
  <si>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</si>
  <si>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</si>
  <si>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</si>
  <si>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</si>
  <si>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</si>
  <si>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</si>
  <si>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</si>
  <si>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</si>
  <si>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</si>
  <si>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</si>
  <si>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</si>
  <si>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</si>
  <si>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</si>
  <si>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</si>
  <si>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</si>
  <si>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</si>
  <si>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</si>
  <si>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</si>
  <si>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</si>
  <si>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</si>
  <si>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</si>
  <si>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</si>
  <si>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</si>
  <si>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</si>
  <si>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</si>
  <si>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</si>
  <si>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</si>
  <si>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</si>
  <si>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</si>
  <si>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</si>
  <si>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</si>
  <si>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</si>
  <si>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</si>
  <si>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</si>
  <si>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</si>
  <si>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</si>
  <si>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</si>
  <si>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</si>
  <si>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</si>
  <si>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</si>
  <si>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</si>
  <si>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5.003 Организация трудоустройства подростков</t>
  </si>
  <si>
    <t>2018 год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</si>
  <si>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</si>
  <si>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</si>
  <si>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</si>
  <si>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</si>
  <si>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</si>
  <si>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</si>
  <si>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</si>
  <si>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</si>
  <si>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</si>
  <si>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</si>
  <si>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</si>
  <si>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</si>
  <si>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</si>
  <si>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</si>
  <si>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</si>
  <si>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</si>
  <si>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</si>
  <si>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</si>
  <si>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</si>
  <si>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</si>
  <si>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</si>
  <si>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</si>
  <si>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</si>
  <si>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</si>
  <si>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</si>
  <si>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</si>
  <si>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</si>
  <si>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</si>
  <si>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</si>
  <si>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</si>
  <si>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</si>
  <si>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</si>
  <si>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</si>
  <si>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</si>
  <si>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</si>
  <si>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</si>
  <si>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</si>
  <si>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</si>
  <si>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</si>
  <si>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</si>
  <si>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</si>
  <si>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</si>
  <si>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</si>
  <si>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</si>
  <si>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</si>
  <si>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</si>
  <si>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</si>
  <si>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</si>
  <si>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</si>
  <si>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</si>
  <si>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</si>
  <si>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</si>
  <si>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</si>
  <si>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</si>
  <si>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</si>
  <si>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</si>
  <si>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</si>
  <si>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</si>
  <si>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</si>
  <si>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</si>
  <si>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</si>
  <si>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</si>
  <si>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</si>
  <si>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</si>
  <si>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2.005  Оказание муниципальной услуги за счет субвенции на общее образование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</si>
  <si>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</si>
  <si>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</si>
  <si>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</si>
  <si>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</si>
  <si>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</si>
  <si>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</si>
  <si>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</si>
  <si>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</si>
  <si>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</si>
  <si>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</si>
  <si>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</si>
  <si>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</si>
  <si>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</si>
  <si>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</si>
  <si>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</si>
  <si>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</si>
  <si>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>Мероприятие подпрограммы 2.008 Субсидия на создание в общеобразовательных организациях расположенных в сельской местности для занятий физической культуры и спортом</t>
  </si>
  <si>
    <t xml:space="preserve">Мероприятие  подпрограммы 1.002 Предоставление субсидии на иные цели бюджетным учреждениям  </t>
  </si>
  <si>
    <t>Мероприятие  подпрограммы 2.003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</si>
  <si>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3.003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</si>
  <si>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2.010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</si>
  <si>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</si>
  <si>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</si>
  <si>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</si>
  <si>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</si>
  <si>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</si>
  <si>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</si>
  <si>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</si>
  <si>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</si>
  <si>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</si>
  <si>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</si>
  <si>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</si>
  <si>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</si>
  <si>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</si>
  <si>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Средства на модернизацию региональных систем дошкольного образования за счет средств областного бюджета</t>
  </si>
  <si>
    <t>Мероприятие подпрограммы 1.007 Средства на модернизацию региональных систем дошкольного образования из федерального бюджета</t>
  </si>
  <si>
    <t xml:space="preserve"> Мероприятие подпрограммы 2.003 Организация обеспечения горячим питанием  учащихся начальных классов общеобразовательных школ</t>
  </si>
  <si>
    <t xml:space="preserve"> Мероприятие подпрограммы 2.003 средства на организацию обеспечения учащихся начальных классов горячим питанием в муниципальных общеобразовательных организациях</t>
  </si>
  <si>
    <t xml:space="preserve"> Мероприятие подпрограммы 2.004Б Средства на создание условий для предоставления транспортных услуг населению в части подвоза учащихся, проживающих в сельской местности, к месту обучения и обратно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</si>
  <si>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</si>
  <si>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</si>
  <si>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Мероприятие подпрограммы 2.011 Субсидия на создание в общеобразовательных организациях расположенных в сельской местности для занятий физической культуры и спортом за счет областного бюджета</t>
  </si>
  <si>
    <t>2020 год</t>
  </si>
  <si>
    <t>2019 год</t>
  </si>
  <si>
    <t>2021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</si>
  <si>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2017 - 2021 годы</t>
    </r>
    <r>
      <rPr>
        <b/>
        <sz val="12"/>
        <rFont val="Calibri"/>
        <family val="2"/>
      </rPr>
      <t>»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</si>
  <si>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</si>
  <si>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</si>
  <si>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>Мероприятие подпрограммы 2.004. А Организация  подвоза учащихся общеобразовательных учреждений к месту обучения и обратно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</si>
  <si>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</si>
  <si>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</si>
  <si>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</si>
  <si>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</si>
  <si>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</si>
  <si>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</si>
  <si>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</si>
  <si>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2017 - 2021 годы"</t>
  </si>
  <si>
    <r>
      <t xml:space="preserve">Показатель административного мероприятия </t>
    </r>
    <r>
      <rPr>
        <i/>
        <sz val="12"/>
        <rFont val="Times New Roman"/>
        <family val="1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</si>
  <si>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</si>
  <si>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</si>
  <si>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</si>
  <si>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</si>
  <si>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</si>
  <si>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2.002 Б Субсидии на реализацию муниципальных программм направленных на достижение целей соответствующих государственным программам Тверской области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</si>
  <si>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</si>
  <si>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</t>
  </si>
  <si>
    <t>Мероприятие    подпрограммы 5.001 Расходы на обеспечение выполнения функций муниципальных казенных учреждений</t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</si>
  <si>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 в части погашения кредиторской задолжности прошлых лет</t>
    </r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</si>
  <si>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</si>
  <si>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Мероприятие  подпрограммы 3.004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</si>
  <si>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</si>
  <si>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Мероприятие подпрограммы 2.007 Субсидия на реализацию мероприятий государственной программы Российской Федерации "доступная среда" на 2017-2020 годы</t>
  </si>
  <si>
    <t>Мероприятие подпрограммы 2.00.9 Субсидия на реализацию мероприятий государственной программы Российской Федерации "Доступная Среда" на 2017 - 2020 годы за счет средств областного бюджета</t>
  </si>
  <si>
    <t xml:space="preserve">Мероприятие  подпрограммы 3.005Предоставление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</si>
  <si>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Мероприятие  подпрограммы 3.005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</si>
  <si>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>2017 год</t>
  </si>
  <si>
    <t xml:space="preserve">Мероприятие подпрограммы 1.008«Выполнение строительно – монтажных работ по объекту строительства здания для размещения в нем ДОУ»; </t>
  </si>
  <si>
    <t>Мероприятие подпрограммы 1.009 «Разработка проектно – сметной документации объекта строительства ДОУ»;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</si>
  <si>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 - Средства на повышение оплаты труда работникам муниципальных учреждений в связи с увеличением МРОТ</t>
    </r>
  </si>
  <si>
    <t>Мероприятие    подпрограммы 2.001 Оказание муниципальной услуги - Средства на повышение оплаты труда работникам муниципальных учреждений в связи с увеличением МРОТ</t>
  </si>
  <si>
    <t>Мероприятие    подпрограммы 3.001 Оказание муниципальной услуги  - Средства на повышение оплаты труда работникам муниципальных учреждений в связи с увеличением МРОТ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</si>
  <si>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(приобретение столово-кухонного оборудования)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</si>
  <si>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</si>
  <si>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Мероприятие  подпрограммы 3.002 Предоставление субсидии на иные цели бюджетным учреждениям</t>
  </si>
  <si>
    <t>Мероприятия подпрограммыПредоставление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</si>
  <si>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>Мероприятие подпрограммы 1.009 «Подготовка земельного участка для детского сада в п.Ривицкий»;</t>
  </si>
  <si>
    <t>200</t>
  </si>
  <si>
    <t>Мероприятие подпрограммы 1.009 «Разработка проектно-сметной документации для строительства водозаборного узла, обеспечивающего водоснабжение детского сада в п.Ривицкий»;</t>
  </si>
  <si>
    <t>1500</t>
  </si>
  <si>
    <t>L</t>
  </si>
  <si>
    <t>Мероприятие подпрограммы 1.009 «Средства на создание дополнительных мест для детей от 2  месяцев до 3 лет»;</t>
  </si>
  <si>
    <t>19187,6</t>
  </si>
  <si>
    <t>3569,1</t>
  </si>
  <si>
    <r>
      <t>1</t>
    </r>
    <r>
      <rPr>
        <b/>
        <sz val="12"/>
        <rFont val="Times New Roman"/>
        <family val="1"/>
      </rPr>
      <t xml:space="preserve">.004 Расходы  на руководство и управление  </t>
    </r>
    <r>
      <rPr>
        <i/>
        <sz val="12"/>
        <rFont val="Times New Roman"/>
        <family val="1"/>
      </rPr>
      <t>средства на обеспечение софинансирования расходов на повышение оплаты труда работникам муниципальных учреждений, в связи с увеличением МРОТ</t>
    </r>
  </si>
  <si>
    <r>
      <t>1</t>
    </r>
    <r>
      <rPr>
        <b/>
        <sz val="12"/>
        <rFont val="Times New Roman"/>
        <family val="1"/>
      </rPr>
      <t xml:space="preserve">.005 Расходы  на руководство и управление  </t>
    </r>
    <r>
      <rPr>
        <i/>
        <sz val="12"/>
        <rFont val="Times New Roman"/>
        <family val="1"/>
      </rPr>
      <t>средства на повышение оплаты труда работникам муниципальных учреждений, в связи с увеличением МРОТ</t>
    </r>
  </si>
  <si>
    <t>P</t>
  </si>
  <si>
    <t>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</si>
</sst>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0" fontId="37" fillId="32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37" fillId="32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horizontal="justify" vertical="center"/>
    </xf>
    <xf numFmtId="0" fontId="37" fillId="36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justify" vertical="center"/>
    </xf>
    <xf numFmtId="2" fontId="37" fillId="34" borderId="11" xfId="0" applyNumberFormat="1" applyFont="1" applyFill="1" applyBorder="1" applyAlignment="1">
      <alignment horizontal="right" vertical="top" wrapText="1"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0" fillId="38" borderId="11" xfId="0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justify" vertical="center"/>
    </xf>
    <xf numFmtId="0" fontId="37" fillId="38" borderId="11" xfId="0" applyFont="1" applyFill="1" applyBorder="1" applyAlignment="1">
      <alignment horizontal="center" vertical="top" wrapText="1"/>
    </xf>
    <xf numFmtId="0" fontId="37" fillId="38" borderId="11" xfId="0" applyFont="1" applyFill="1" applyBorder="1" applyAlignment="1">
      <alignment vertical="top" wrapText="1"/>
    </xf>
    <xf numFmtId="49" fontId="37" fillId="38" borderId="11" xfId="0" applyNumberFormat="1" applyFont="1" applyFill="1" applyBorder="1" applyAlignment="1">
      <alignment horizontal="right" vertical="top" wrapText="1"/>
    </xf>
    <xf numFmtId="0" fontId="15" fillId="38" borderId="11" xfId="0" applyFont="1" applyFill="1" applyBorder="1" applyAlignment="1">
      <alignment vertical="top" wrapText="1"/>
    </xf>
    <xf numFmtId="0" fontId="37" fillId="38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37" fillId="39" borderId="11" xfId="0" applyFont="1" applyFill="1" applyBorder="1" applyAlignment="1">
      <alignment vertical="top" wrapText="1"/>
    </xf>
    <xf numFmtId="0" fontId="37" fillId="39" borderId="11" xfId="0" applyFont="1" applyFill="1" applyBorder="1" applyAlignment="1">
      <alignment horizontal="center" vertical="top" wrapText="1"/>
    </xf>
    <xf numFmtId="2" fontId="37" fillId="39" borderId="11" xfId="0" applyNumberFormat="1" applyFont="1" applyFill="1" applyBorder="1" applyAlignment="1">
      <alignment horizontal="right" vertical="top" wrapText="1"/>
    </xf>
    <xf numFmtId="0" fontId="37" fillId="39" borderId="11" xfId="0" applyFont="1" applyFill="1" applyBorder="1" applyAlignment="1">
      <alignment/>
    </xf>
    <xf numFmtId="0" fontId="7" fillId="39" borderId="0" xfId="0" applyFont="1" applyFill="1" applyAlignment="1">
      <alignment/>
    </xf>
    <xf numFmtId="0" fontId="15" fillId="39" borderId="11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horizontal="center" vertical="center" wrapText="1"/>
    </xf>
    <xf numFmtId="0" fontId="39" fillId="39" borderId="0" xfId="0" applyFont="1" applyFill="1" applyAlignment="1">
      <alignment horizontal="center" vertical="center" wrapText="1"/>
    </xf>
    <xf numFmtId="0" fontId="7" fillId="39" borderId="11" xfId="0" applyFont="1" applyFill="1" applyBorder="1" applyAlignment="1">
      <alignment/>
    </xf>
    <xf numFmtId="0" fontId="15" fillId="39" borderId="0" xfId="0" applyFont="1" applyFill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3" t="s">
        <v>83</v>
      </c>
      <c r="AD1" s="183"/>
    </row>
    <row r="2" spans="29:30" ht="162" customHeight="1">
      <c r="AC2" s="187" t="s">
        <v>87</v>
      </c>
      <c r="AD2" s="187"/>
    </row>
    <row r="3" spans="1:30" ht="18.75">
      <c r="A3" s="11"/>
      <c r="B3" s="11"/>
      <c r="C3" s="186" t="s">
        <v>67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ht="18.75">
      <c r="A4" s="11"/>
      <c r="B4" s="11"/>
      <c r="C4" s="186" t="s">
        <v>86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ht="18.75">
      <c r="A5" s="11"/>
      <c r="B5" s="11"/>
      <c r="C5" s="186" t="s">
        <v>82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ht="18.75">
      <c r="A6" s="11"/>
      <c r="B6" s="11"/>
      <c r="C6" s="184" t="s">
        <v>66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30" ht="18.75">
      <c r="A7" s="11"/>
      <c r="B7" s="11"/>
      <c r="C7" s="185" t="s">
        <v>81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8.75">
      <c r="A8" s="11"/>
      <c r="B8" s="11"/>
      <c r="C8" s="186" t="s">
        <v>68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</row>
    <row r="9" spans="1:30" ht="18.75">
      <c r="A9" s="11"/>
      <c r="B9" s="11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0" ht="19.5">
      <c r="A10" s="11"/>
      <c r="B10" s="11"/>
      <c r="C10" s="178" t="s">
        <v>6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</row>
    <row r="11" spans="1:59" s="1" customFormat="1" ht="15.75" customHeight="1">
      <c r="A11" s="11"/>
      <c r="B11" s="11"/>
      <c r="C11" s="180" t="s">
        <v>69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7" t="s">
        <v>70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9" t="s">
        <v>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 t="s">
        <v>33</v>
      </c>
      <c r="P13" s="169"/>
      <c r="Q13" s="169"/>
      <c r="R13" s="169"/>
      <c r="S13" s="169"/>
      <c r="T13" s="169"/>
      <c r="U13" s="169"/>
      <c r="V13" s="169"/>
      <c r="W13" s="169"/>
      <c r="X13" s="169"/>
      <c r="Y13" s="169" t="s">
        <v>34</v>
      </c>
      <c r="Z13" s="175" t="s">
        <v>0</v>
      </c>
      <c r="AA13" s="172" t="s">
        <v>65</v>
      </c>
      <c r="AB13" s="172"/>
      <c r="AC13" s="172"/>
      <c r="AD13" s="17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9" t="s">
        <v>43</v>
      </c>
      <c r="B14" s="169"/>
      <c r="C14" s="169"/>
      <c r="D14" s="169" t="s">
        <v>44</v>
      </c>
      <c r="E14" s="169"/>
      <c r="F14" s="169" t="s">
        <v>45</v>
      </c>
      <c r="G14" s="169"/>
      <c r="H14" s="169" t="s">
        <v>42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9"/>
      <c r="Z14" s="176"/>
      <c r="AA14" s="172" t="s">
        <v>64</v>
      </c>
      <c r="AB14" s="172" t="s">
        <v>63</v>
      </c>
      <c r="AC14" s="172" t="s">
        <v>62</v>
      </c>
      <c r="AD14" s="17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9"/>
      <c r="Z15" s="176"/>
      <c r="AA15" s="172"/>
      <c r="AB15" s="172"/>
      <c r="AC15" s="172"/>
      <c r="AD15" s="17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9"/>
      <c r="Z16" s="177"/>
      <c r="AA16" s="172"/>
      <c r="AB16" s="172"/>
      <c r="AC16" s="172"/>
      <c r="AD16" s="17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3" t="s">
        <v>76</v>
      </c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8" t="s">
        <v>71</v>
      </c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70"/>
      <c r="AD72" s="17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8" t="s">
        <v>72</v>
      </c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8" t="s">
        <v>73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8"/>
      <c r="K75" s="168" t="s">
        <v>54</v>
      </c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81" t="s">
        <v>74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AB76" s="182" t="s">
        <v>53</v>
      </c>
      <c r="AC76" s="182"/>
      <c r="AD76" s="182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81" t="s">
        <v>52</v>
      </c>
      <c r="K77" s="181"/>
      <c r="L77" s="181"/>
      <c r="M77" s="181"/>
      <c r="N77" s="181"/>
      <c r="O77" s="181"/>
      <c r="P77" s="181"/>
      <c r="Q77" s="181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00"/>
  <sheetViews>
    <sheetView tabSelected="1" view="pageBreakPreview" zoomScale="70" zoomScaleNormal="70" zoomScaleSheetLayoutView="70" zoomScalePageLayoutView="0" workbookViewId="0" topLeftCell="A1">
      <selection activeCell="AH152" sqref="AH15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0.421875" style="0" customWidth="1"/>
    <col min="31" max="31" width="12.421875" style="0" customWidth="1"/>
    <col min="32" max="33" width="14.57421875" style="0" customWidth="1"/>
    <col min="34" max="34" width="14.140625" style="0" customWidth="1"/>
    <col min="35" max="35" width="14.00390625" style="0" customWidth="1"/>
    <col min="36" max="36" width="13.140625" style="0" bestFit="1" customWidth="1"/>
    <col min="37" max="37" width="12.140625" style="0" bestFit="1" customWidth="1"/>
    <col min="38" max="38" width="1.421875" style="1" bestFit="1" customWidth="1"/>
    <col min="39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3"/>
      <c r="AI1" s="183"/>
      <c r="AJ1" s="183"/>
      <c r="AK1" s="183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99" t="s">
        <v>229</v>
      </c>
      <c r="AI2" s="199"/>
      <c r="AJ2" s="199"/>
      <c r="AK2" s="199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7"/>
      <c r="AI4" s="187"/>
      <c r="AJ4" s="187"/>
      <c r="AK4" s="187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202" t="s">
        <v>85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203" t="s">
        <v>218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201" t="s">
        <v>75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89" t="s">
        <v>178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88" t="s">
        <v>84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0" t="s">
        <v>50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0" t="s">
        <v>51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90" t="s">
        <v>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  <c r="T16" s="86"/>
      <c r="U16" s="86"/>
      <c r="V16" s="86"/>
      <c r="W16" s="86"/>
      <c r="X16" s="86"/>
      <c r="Y16" s="86"/>
      <c r="Z16" s="86"/>
      <c r="AA16" s="86"/>
      <c r="AB16" s="86"/>
      <c r="AC16" s="169" t="s">
        <v>34</v>
      </c>
      <c r="AD16" s="169" t="s">
        <v>0</v>
      </c>
      <c r="AE16" s="169" t="s">
        <v>35</v>
      </c>
      <c r="AF16" s="169"/>
      <c r="AG16" s="169"/>
      <c r="AH16" s="169"/>
      <c r="AI16" s="169"/>
      <c r="AJ16" s="172" t="s">
        <v>8</v>
      </c>
      <c r="AK16" s="172"/>
      <c r="AL16" s="10"/>
    </row>
    <row r="17" spans="1:38" s="39" customFormat="1" ht="15" customHeight="1">
      <c r="A17" s="10"/>
      <c r="B17" s="169" t="s">
        <v>43</v>
      </c>
      <c r="C17" s="169"/>
      <c r="D17" s="169"/>
      <c r="E17" s="169" t="s">
        <v>44</v>
      </c>
      <c r="F17" s="169"/>
      <c r="G17" s="169" t="s">
        <v>45</v>
      </c>
      <c r="H17" s="169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7"/>
      <c r="U17" s="87"/>
      <c r="V17" s="87"/>
      <c r="W17" s="87"/>
      <c r="X17" s="87"/>
      <c r="Y17" s="87"/>
      <c r="Z17" s="87"/>
      <c r="AA17" s="87"/>
      <c r="AB17" s="87"/>
      <c r="AC17" s="169"/>
      <c r="AD17" s="169"/>
      <c r="AE17" s="169"/>
      <c r="AF17" s="169"/>
      <c r="AG17" s="169"/>
      <c r="AH17" s="169"/>
      <c r="AI17" s="169"/>
      <c r="AJ17" s="172"/>
      <c r="AK17" s="172"/>
      <c r="AL17" s="10"/>
    </row>
    <row r="18" spans="1:38" s="39" customFormat="1" ht="25.5">
      <c r="A18" s="10"/>
      <c r="B18" s="169"/>
      <c r="C18" s="169"/>
      <c r="D18" s="169"/>
      <c r="E18" s="169"/>
      <c r="F18" s="169"/>
      <c r="G18" s="169"/>
      <c r="H18" s="169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8"/>
      <c r="U18" s="88"/>
      <c r="V18" s="88"/>
      <c r="W18" s="88"/>
      <c r="X18" s="88"/>
      <c r="Y18" s="88"/>
      <c r="Z18" s="88"/>
      <c r="AA18" s="88"/>
      <c r="AB18" s="88"/>
      <c r="AC18" s="169"/>
      <c r="AD18" s="169"/>
      <c r="AE18" s="56" t="s">
        <v>248</v>
      </c>
      <c r="AF18" s="56" t="s">
        <v>107</v>
      </c>
      <c r="AG18" s="56" t="s">
        <v>216</v>
      </c>
      <c r="AH18" s="56" t="s">
        <v>215</v>
      </c>
      <c r="AI18" s="56" t="s">
        <v>217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4">
        <v>26</v>
      </c>
      <c r="AE19" s="104">
        <v>30</v>
      </c>
      <c r="AF19" s="105">
        <v>31</v>
      </c>
      <c r="AG19" s="104">
        <v>32</v>
      </c>
      <c r="AH19" s="104">
        <v>32</v>
      </c>
      <c r="AI19" s="104">
        <v>32</v>
      </c>
      <c r="AJ19" s="105">
        <v>33</v>
      </c>
      <c r="AK19" s="104">
        <v>34</v>
      </c>
      <c r="AL19" s="10"/>
    </row>
    <row r="20" spans="1:38" s="39" customFormat="1" ht="14.25" customHeight="1">
      <c r="A20" s="10"/>
      <c r="B20" s="124">
        <v>5</v>
      </c>
      <c r="C20" s="124">
        <v>7</v>
      </c>
      <c r="D20" s="124">
        <v>5</v>
      </c>
      <c r="E20" s="125">
        <v>0</v>
      </c>
      <c r="F20" s="125">
        <v>0</v>
      </c>
      <c r="G20" s="125">
        <v>0</v>
      </c>
      <c r="H20" s="125">
        <v>0</v>
      </c>
      <c r="I20" s="126">
        <v>0</v>
      </c>
      <c r="J20" s="127">
        <v>0</v>
      </c>
      <c r="K20" s="127">
        <v>0</v>
      </c>
      <c r="L20" s="126">
        <v>0</v>
      </c>
      <c r="M20" s="127">
        <v>0</v>
      </c>
      <c r="N20" s="127">
        <v>0</v>
      </c>
      <c r="O20" s="127">
        <v>0</v>
      </c>
      <c r="P20" s="126">
        <v>0</v>
      </c>
      <c r="Q20" s="127">
        <v>0</v>
      </c>
      <c r="R20" s="127">
        <v>0</v>
      </c>
      <c r="S20" s="127">
        <v>0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8" t="s">
        <v>11</v>
      </c>
      <c r="AD20" s="106" t="s">
        <v>3</v>
      </c>
      <c r="AE20" s="107">
        <f>AE27+AE66+AE122+AE153+AE166+AE178</f>
        <v>186854.85</v>
      </c>
      <c r="AF20" s="107">
        <f>AF27+AF66+AF122+AF153+AF166+AF178</f>
        <v>229428.71</v>
      </c>
      <c r="AG20" s="107">
        <f>AG27+AG66+AG122+AG153+AG166+AG178</f>
        <v>192091.7</v>
      </c>
      <c r="AH20" s="107">
        <f>AH27+AH66+AH122+AH153+AH166+AH178</f>
        <v>184439.7</v>
      </c>
      <c r="AI20" s="107">
        <f>AI27+AI66+AI122+AI153+AI166+AI178</f>
        <v>182189.7</v>
      </c>
      <c r="AJ20" s="107">
        <f>AJ27+AJ66+AJ122+AJ153+AJ166+AJ178</f>
        <v>975004.66</v>
      </c>
      <c r="AK20" s="107">
        <v>2022</v>
      </c>
      <c r="AL20" s="10">
        <f>SUM(AE20:AJ20)</f>
        <v>1950009.3199999998</v>
      </c>
    </row>
    <row r="21" spans="1:38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9" t="s">
        <v>89</v>
      </c>
      <c r="AD21" s="108"/>
      <c r="AE21" s="90"/>
      <c r="AF21" s="90"/>
      <c r="AG21" s="90"/>
      <c r="AH21" s="90"/>
      <c r="AI21" s="90" t="s">
        <v>182</v>
      </c>
      <c r="AJ21" s="90"/>
      <c r="AK21" s="90"/>
      <c r="AL21" s="10"/>
    </row>
    <row r="22" spans="1:38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90" t="s">
        <v>88</v>
      </c>
      <c r="AD22" s="108" t="s">
        <v>92</v>
      </c>
      <c r="AE22" s="90">
        <v>85</v>
      </c>
      <c r="AF22" s="90">
        <v>86</v>
      </c>
      <c r="AG22" s="90">
        <v>86</v>
      </c>
      <c r="AH22" s="90">
        <v>86</v>
      </c>
      <c r="AI22" s="90">
        <v>86</v>
      </c>
      <c r="AJ22" s="90">
        <v>86</v>
      </c>
      <c r="AK22" s="119">
        <v>2021</v>
      </c>
      <c r="AL22" s="10"/>
    </row>
    <row r="23" spans="1:38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90" t="s">
        <v>119</v>
      </c>
      <c r="AD23" s="108" t="s">
        <v>92</v>
      </c>
      <c r="AE23" s="90">
        <v>90</v>
      </c>
      <c r="AF23" s="90">
        <v>100</v>
      </c>
      <c r="AG23" s="90">
        <v>100</v>
      </c>
      <c r="AH23" s="90">
        <v>100</v>
      </c>
      <c r="AI23" s="90">
        <v>100</v>
      </c>
      <c r="AJ23" s="90">
        <v>100</v>
      </c>
      <c r="AK23" s="119">
        <v>2021</v>
      </c>
      <c r="AL23" s="10"/>
    </row>
    <row r="24" spans="1:38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90" t="s">
        <v>219</v>
      </c>
      <c r="AD24" s="108" t="s">
        <v>92</v>
      </c>
      <c r="AE24" s="90">
        <v>99</v>
      </c>
      <c r="AF24" s="90">
        <v>100</v>
      </c>
      <c r="AG24" s="90">
        <v>100</v>
      </c>
      <c r="AH24" s="90">
        <v>100</v>
      </c>
      <c r="AI24" s="90">
        <v>100</v>
      </c>
      <c r="AJ24" s="90">
        <v>100</v>
      </c>
      <c r="AK24" s="119">
        <v>2021</v>
      </c>
      <c r="AL24" s="10"/>
    </row>
    <row r="25" spans="1:39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90" t="s">
        <v>90</v>
      </c>
      <c r="AD25" s="108" t="s">
        <v>92</v>
      </c>
      <c r="AE25" s="90">
        <v>98</v>
      </c>
      <c r="AF25" s="90">
        <v>90</v>
      </c>
      <c r="AG25" s="90">
        <v>90</v>
      </c>
      <c r="AH25" s="90">
        <v>90</v>
      </c>
      <c r="AI25" s="90">
        <v>100</v>
      </c>
      <c r="AJ25" s="90">
        <v>100</v>
      </c>
      <c r="AK25" s="119">
        <v>2021</v>
      </c>
      <c r="AL25" s="10"/>
      <c r="AM25" s="117"/>
    </row>
    <row r="26" spans="1:38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90" t="s">
        <v>91</v>
      </c>
      <c r="AD26" s="108" t="s">
        <v>92</v>
      </c>
      <c r="AE26" s="90">
        <v>62.7</v>
      </c>
      <c r="AF26" s="90">
        <v>62.9</v>
      </c>
      <c r="AG26" s="90">
        <v>62.6</v>
      </c>
      <c r="AH26" s="90">
        <v>62.6</v>
      </c>
      <c r="AI26" s="90">
        <v>62.6</v>
      </c>
      <c r="AJ26" s="90">
        <v>62.6</v>
      </c>
      <c r="AK26" s="90">
        <v>2021</v>
      </c>
      <c r="AL26" s="10"/>
    </row>
    <row r="27" spans="1:39" s="117" customFormat="1" ht="31.5">
      <c r="A27" s="115"/>
      <c r="B27" s="154">
        <v>5</v>
      </c>
      <c r="C27" s="154">
        <v>7</v>
      </c>
      <c r="D27" s="154">
        <v>5</v>
      </c>
      <c r="E27" s="154">
        <v>0</v>
      </c>
      <c r="F27" s="154">
        <v>7</v>
      </c>
      <c r="G27" s="154">
        <v>0</v>
      </c>
      <c r="H27" s="154">
        <v>1</v>
      </c>
      <c r="I27" s="154">
        <v>1</v>
      </c>
      <c r="J27" s="154">
        <v>2</v>
      </c>
      <c r="K27" s="154">
        <v>1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/>
      <c r="T27" s="155"/>
      <c r="U27" s="156"/>
      <c r="V27" s="156"/>
      <c r="W27" s="156"/>
      <c r="X27" s="156"/>
      <c r="Y27" s="156"/>
      <c r="Z27" s="156"/>
      <c r="AA27" s="156"/>
      <c r="AB27" s="156"/>
      <c r="AC27" s="157" t="s">
        <v>195</v>
      </c>
      <c r="AD27" s="158" t="s">
        <v>3</v>
      </c>
      <c r="AE27" s="157">
        <f>AE28+AE59</f>
        <v>56758.299999999996</v>
      </c>
      <c r="AF27" s="157">
        <f>AF28+AF59</f>
        <v>90187</v>
      </c>
      <c r="AG27" s="157">
        <f>AG28+AG59</f>
        <v>67232.7</v>
      </c>
      <c r="AH27" s="157">
        <f>AH28+AH59</f>
        <v>59579.7</v>
      </c>
      <c r="AI27" s="157">
        <f>AI28+AI59</f>
        <v>58879.7</v>
      </c>
      <c r="AJ27" s="157">
        <f>AE27+AF27+AG27+AH27+AI27</f>
        <v>332637.4</v>
      </c>
      <c r="AK27" s="119">
        <v>2021</v>
      </c>
      <c r="AL27" s="115"/>
      <c r="AM27" s="116" t="s">
        <v>182</v>
      </c>
    </row>
    <row r="28" spans="1:38" s="116" customFormat="1" ht="31.5">
      <c r="A28" s="115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22">
        <v>1</v>
      </c>
      <c r="J28" s="123">
        <v>2</v>
      </c>
      <c r="K28" s="123">
        <v>1</v>
      </c>
      <c r="L28" s="122">
        <v>0</v>
      </c>
      <c r="M28" s="123">
        <v>1</v>
      </c>
      <c r="N28" s="123">
        <v>0</v>
      </c>
      <c r="O28" s="123">
        <v>0</v>
      </c>
      <c r="P28" s="122">
        <v>0</v>
      </c>
      <c r="Q28" s="123">
        <v>0</v>
      </c>
      <c r="R28" s="123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1" t="s">
        <v>196</v>
      </c>
      <c r="AD28" s="109" t="s">
        <v>3</v>
      </c>
      <c r="AE28" s="91">
        <f>AE35+AE39+AE43+AE44+AE45+AE47</f>
        <v>56758.299999999996</v>
      </c>
      <c r="AF28" s="142">
        <f>AF35+AF39+AF43+AF44+AF45+AF47+AF54+AF38+AF46+AF55+AF56+AF57</f>
        <v>90187</v>
      </c>
      <c r="AG28" s="142">
        <f>AG35+AG39+AG43+AG44+AG45+AG47+AG54+AG38+AG46+AG55+AG56+AG57+AG58</f>
        <v>67232.7</v>
      </c>
      <c r="AH28" s="142">
        <f>AH35+AH39+AH43+AH44+AH45+AH47+AH54+AH38</f>
        <v>59579.7</v>
      </c>
      <c r="AI28" s="142">
        <f>AI35+AI39+AI43+AI44+AI45+AI47+AI54+AI38</f>
        <v>58879.7</v>
      </c>
      <c r="AJ28" s="159">
        <f>AE28+AF28+AG28+AH28+AI28</f>
        <v>332637.4</v>
      </c>
      <c r="AK28" s="119">
        <v>2021</v>
      </c>
      <c r="AL28" s="115"/>
    </row>
    <row r="29" spans="1:38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90" t="s">
        <v>138</v>
      </c>
      <c r="AD29" s="108" t="s">
        <v>108</v>
      </c>
      <c r="AE29" s="90">
        <v>109</v>
      </c>
      <c r="AF29" s="90">
        <v>38</v>
      </c>
      <c r="AG29" s="90">
        <v>3</v>
      </c>
      <c r="AH29" s="90">
        <v>0</v>
      </c>
      <c r="AI29" s="90">
        <v>0</v>
      </c>
      <c r="AJ29" s="157">
        <f aca="true" t="shared" si="0" ref="AJ29:AJ101">AE29+AF29+AG29+AH29+AI29</f>
        <v>150</v>
      </c>
      <c r="AK29" s="119">
        <v>2021</v>
      </c>
      <c r="AL29" s="10"/>
    </row>
    <row r="30" spans="1:39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90" t="s">
        <v>139</v>
      </c>
      <c r="AD30" s="108" t="s">
        <v>3</v>
      </c>
      <c r="AE30" s="90">
        <v>37.9</v>
      </c>
      <c r="AF30" s="90">
        <v>31.7</v>
      </c>
      <c r="AG30" s="90">
        <v>31.7</v>
      </c>
      <c r="AH30" s="90">
        <v>31.7</v>
      </c>
      <c r="AI30" s="90">
        <v>31.7</v>
      </c>
      <c r="AJ30" s="157">
        <f t="shared" si="0"/>
        <v>164.7</v>
      </c>
      <c r="AK30" s="119">
        <v>2021</v>
      </c>
      <c r="AL30" s="10"/>
      <c r="AM30" s="8" t="s">
        <v>182</v>
      </c>
    </row>
    <row r="31" spans="1:38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90" t="s">
        <v>140</v>
      </c>
      <c r="AD31" s="108" t="s">
        <v>92</v>
      </c>
      <c r="AE31" s="90">
        <v>28.6</v>
      </c>
      <c r="AF31" s="90">
        <v>28.7</v>
      </c>
      <c r="AG31" s="90">
        <v>28.7</v>
      </c>
      <c r="AH31" s="90">
        <v>28.7</v>
      </c>
      <c r="AI31" s="90">
        <v>28.7</v>
      </c>
      <c r="AJ31" s="157">
        <f t="shared" si="0"/>
        <v>143.4</v>
      </c>
      <c r="AK31" s="119">
        <v>2021</v>
      </c>
      <c r="AL31" s="10"/>
    </row>
    <row r="32" spans="1:38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90" t="s">
        <v>141</v>
      </c>
      <c r="AD32" s="108" t="s">
        <v>92</v>
      </c>
      <c r="AE32" s="90">
        <v>9</v>
      </c>
      <c r="AF32" s="90">
        <v>9</v>
      </c>
      <c r="AG32" s="90">
        <v>9</v>
      </c>
      <c r="AH32" s="90">
        <v>9</v>
      </c>
      <c r="AI32" s="90">
        <v>9</v>
      </c>
      <c r="AJ32" s="157">
        <f t="shared" si="0"/>
        <v>45</v>
      </c>
      <c r="AK32" s="119">
        <v>2021</v>
      </c>
      <c r="AL32" s="10"/>
    </row>
    <row r="33" spans="1:38" s="8" customFormat="1" ht="31.5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90" t="s">
        <v>197</v>
      </c>
      <c r="AD33" s="108" t="s">
        <v>177</v>
      </c>
      <c r="AE33" s="90" t="s">
        <v>136</v>
      </c>
      <c r="AF33" s="90" t="s">
        <v>136</v>
      </c>
      <c r="AG33" s="90" t="s">
        <v>136</v>
      </c>
      <c r="AH33" s="90" t="s">
        <v>136</v>
      </c>
      <c r="AI33" s="90" t="s">
        <v>136</v>
      </c>
      <c r="AJ33" s="157" t="s">
        <v>136</v>
      </c>
      <c r="AK33" s="119">
        <v>2021</v>
      </c>
      <c r="AL33" s="10"/>
    </row>
    <row r="34" spans="1:38" s="8" customFormat="1" ht="54" customHeight="1">
      <c r="A34" s="1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230</v>
      </c>
      <c r="AD34" s="108" t="s">
        <v>92</v>
      </c>
      <c r="AE34" s="90">
        <v>1</v>
      </c>
      <c r="AF34" s="90">
        <v>1</v>
      </c>
      <c r="AG34" s="90">
        <v>1</v>
      </c>
      <c r="AH34" s="90">
        <v>1</v>
      </c>
      <c r="AI34" s="90">
        <v>1</v>
      </c>
      <c r="AJ34" s="157">
        <f t="shared" si="0"/>
        <v>5</v>
      </c>
      <c r="AK34" s="119">
        <v>2021</v>
      </c>
      <c r="AL34" s="10"/>
    </row>
    <row r="35" spans="1:38" s="8" customFormat="1" ht="31.5">
      <c r="A35" s="10"/>
      <c r="B35" s="81">
        <v>5</v>
      </c>
      <c r="C35" s="81">
        <v>7</v>
      </c>
      <c r="D35" s="81">
        <v>5</v>
      </c>
      <c r="E35" s="81">
        <v>0</v>
      </c>
      <c r="F35" s="81">
        <v>7</v>
      </c>
      <c r="G35" s="81">
        <v>0</v>
      </c>
      <c r="H35" s="81">
        <v>1</v>
      </c>
      <c r="I35" s="81">
        <v>1</v>
      </c>
      <c r="J35" s="81">
        <v>2</v>
      </c>
      <c r="K35" s="81">
        <v>1</v>
      </c>
      <c r="L35" s="81">
        <v>0</v>
      </c>
      <c r="M35" s="81">
        <v>1</v>
      </c>
      <c r="N35" s="81">
        <v>2</v>
      </c>
      <c r="O35" s="81">
        <v>0</v>
      </c>
      <c r="P35" s="81">
        <v>0</v>
      </c>
      <c r="Q35" s="81">
        <v>2</v>
      </c>
      <c r="R35" s="81">
        <v>0</v>
      </c>
      <c r="S35" s="81">
        <v>1</v>
      </c>
      <c r="T35" s="54"/>
      <c r="U35" s="60"/>
      <c r="V35" s="60"/>
      <c r="W35" s="60"/>
      <c r="X35" s="60"/>
      <c r="Y35" s="60"/>
      <c r="Z35" s="60"/>
      <c r="AA35" s="60"/>
      <c r="AB35" s="60"/>
      <c r="AC35" s="91" t="s">
        <v>255</v>
      </c>
      <c r="AD35" s="109" t="s">
        <v>3</v>
      </c>
      <c r="AE35" s="91">
        <v>23137</v>
      </c>
      <c r="AF35" s="91">
        <v>23392.05</v>
      </c>
      <c r="AG35" s="91">
        <v>24329</v>
      </c>
      <c r="AH35" s="91">
        <v>24730</v>
      </c>
      <c r="AI35" s="91">
        <v>24030</v>
      </c>
      <c r="AJ35" s="157">
        <f t="shared" si="0"/>
        <v>119618.05</v>
      </c>
      <c r="AK35" s="140">
        <v>2021</v>
      </c>
      <c r="AL35" s="10"/>
    </row>
    <row r="36" spans="1:38" s="8" customFormat="1" ht="31.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90" t="s">
        <v>198</v>
      </c>
      <c r="AD36" s="108" t="s">
        <v>92</v>
      </c>
      <c r="AE36" s="90">
        <v>100</v>
      </c>
      <c r="AF36" s="90">
        <v>100</v>
      </c>
      <c r="AG36" s="90">
        <v>100</v>
      </c>
      <c r="AH36" s="90">
        <v>100</v>
      </c>
      <c r="AI36" s="90">
        <v>100</v>
      </c>
      <c r="AJ36" s="157">
        <f t="shared" si="0"/>
        <v>500</v>
      </c>
      <c r="AK36" s="119">
        <v>2021</v>
      </c>
      <c r="AL36" s="10"/>
    </row>
    <row r="37" spans="1:38" s="8" customFormat="1" ht="47.25">
      <c r="A37" s="1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54"/>
      <c r="U37" s="60"/>
      <c r="V37" s="60"/>
      <c r="W37" s="60"/>
      <c r="X37" s="60"/>
      <c r="Y37" s="60"/>
      <c r="Z37" s="60"/>
      <c r="AA37" s="60"/>
      <c r="AB37" s="60"/>
      <c r="AC37" s="90" t="s">
        <v>199</v>
      </c>
      <c r="AD37" s="108" t="s">
        <v>92</v>
      </c>
      <c r="AE37" s="90">
        <v>9</v>
      </c>
      <c r="AF37" s="90">
        <v>9</v>
      </c>
      <c r="AG37" s="90">
        <v>9</v>
      </c>
      <c r="AH37" s="90">
        <v>9</v>
      </c>
      <c r="AI37" s="90">
        <v>9</v>
      </c>
      <c r="AJ37" s="157">
        <f t="shared" si="0"/>
        <v>45</v>
      </c>
      <c r="AK37" s="119">
        <v>2021</v>
      </c>
      <c r="AL37" s="10"/>
    </row>
    <row r="38" spans="1:38" s="8" customFormat="1" ht="63">
      <c r="A38" s="143"/>
      <c r="B38" s="81">
        <v>5</v>
      </c>
      <c r="C38" s="81">
        <v>7</v>
      </c>
      <c r="D38" s="81">
        <v>5</v>
      </c>
      <c r="E38" s="81">
        <v>0</v>
      </c>
      <c r="F38" s="81">
        <v>7</v>
      </c>
      <c r="G38" s="81">
        <v>0</v>
      </c>
      <c r="H38" s="81">
        <v>1</v>
      </c>
      <c r="I38" s="81">
        <v>1</v>
      </c>
      <c r="J38" s="81">
        <v>2</v>
      </c>
      <c r="K38" s="81">
        <v>1</v>
      </c>
      <c r="L38" s="81">
        <v>0</v>
      </c>
      <c r="M38" s="81">
        <v>1</v>
      </c>
      <c r="N38" s="81">
        <v>1</v>
      </c>
      <c r="O38" s="81">
        <v>0</v>
      </c>
      <c r="P38" s="81">
        <v>2</v>
      </c>
      <c r="Q38" s="81">
        <v>0</v>
      </c>
      <c r="R38" s="81">
        <v>0</v>
      </c>
      <c r="S38" s="81">
        <v>1</v>
      </c>
      <c r="T38" s="54"/>
      <c r="U38" s="60"/>
      <c r="V38" s="60"/>
      <c r="W38" s="60"/>
      <c r="X38" s="60"/>
      <c r="Y38" s="60"/>
      <c r="Z38" s="60"/>
      <c r="AA38" s="60"/>
      <c r="AB38" s="60"/>
      <c r="AC38" s="91" t="s">
        <v>251</v>
      </c>
      <c r="AD38" s="109" t="s">
        <v>3</v>
      </c>
      <c r="AE38" s="91">
        <v>0</v>
      </c>
      <c r="AF38" s="91">
        <v>4901.1</v>
      </c>
      <c r="AG38" s="91">
        <v>0</v>
      </c>
      <c r="AH38" s="91">
        <v>0</v>
      </c>
      <c r="AI38" s="91">
        <v>0</v>
      </c>
      <c r="AJ38" s="157">
        <f>AE38+AF38+AG38+AH38+AI38</f>
        <v>4901.1</v>
      </c>
      <c r="AK38" s="140">
        <v>2021</v>
      </c>
      <c r="AL38" s="10"/>
    </row>
    <row r="39" spans="1:38" s="8" customFormat="1" ht="31.5">
      <c r="A39" s="10"/>
      <c r="B39" s="81">
        <v>5</v>
      </c>
      <c r="C39" s="81">
        <v>7</v>
      </c>
      <c r="D39" s="81">
        <v>5</v>
      </c>
      <c r="E39" s="81">
        <v>0</v>
      </c>
      <c r="F39" s="81">
        <v>7</v>
      </c>
      <c r="G39" s="81">
        <v>0</v>
      </c>
      <c r="H39" s="81">
        <v>1</v>
      </c>
      <c r="I39" s="85">
        <v>1</v>
      </c>
      <c r="J39" s="85">
        <v>2</v>
      </c>
      <c r="K39" s="85">
        <v>1</v>
      </c>
      <c r="L39" s="85">
        <v>0</v>
      </c>
      <c r="M39" s="85">
        <v>1</v>
      </c>
      <c r="N39" s="85">
        <v>2</v>
      </c>
      <c r="O39" s="85">
        <v>0</v>
      </c>
      <c r="P39" s="85">
        <v>0</v>
      </c>
      <c r="Q39" s="85">
        <v>3</v>
      </c>
      <c r="R39" s="118">
        <v>0</v>
      </c>
      <c r="S39" s="85">
        <v>1</v>
      </c>
      <c r="T39" s="54"/>
      <c r="U39" s="60"/>
      <c r="V39" s="60"/>
      <c r="W39" s="60"/>
      <c r="X39" s="60"/>
      <c r="Y39" s="60"/>
      <c r="Z39" s="60"/>
      <c r="AA39" s="60"/>
      <c r="AB39" s="60"/>
      <c r="AC39" s="98" t="s">
        <v>190</v>
      </c>
      <c r="AD39" s="109" t="s">
        <v>3</v>
      </c>
      <c r="AE39" s="91">
        <v>917.8</v>
      </c>
      <c r="AF39" s="91">
        <v>766.2</v>
      </c>
      <c r="AG39" s="91">
        <v>401</v>
      </c>
      <c r="AH39" s="91">
        <v>0</v>
      </c>
      <c r="AI39" s="91">
        <v>0</v>
      </c>
      <c r="AJ39" s="157">
        <f t="shared" si="0"/>
        <v>2085</v>
      </c>
      <c r="AK39" s="119">
        <v>2017</v>
      </c>
      <c r="AL39" s="10"/>
    </row>
    <row r="40" spans="1:38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90" t="s">
        <v>168</v>
      </c>
      <c r="AD40" s="108" t="s">
        <v>92</v>
      </c>
      <c r="AE40" s="90">
        <v>100</v>
      </c>
      <c r="AF40" s="90">
        <v>100</v>
      </c>
      <c r="AG40" s="90">
        <v>100</v>
      </c>
      <c r="AH40" s="90">
        <v>100</v>
      </c>
      <c r="AI40" s="90">
        <v>100</v>
      </c>
      <c r="AJ40" s="157">
        <f t="shared" si="0"/>
        <v>500</v>
      </c>
      <c r="AK40" s="119">
        <v>2021</v>
      </c>
      <c r="AL40" s="10"/>
    </row>
    <row r="41" spans="1:38" s="8" customFormat="1" ht="31.5">
      <c r="A41" s="1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54"/>
      <c r="U41" s="60"/>
      <c r="V41" s="60"/>
      <c r="W41" s="60"/>
      <c r="X41" s="60"/>
      <c r="Y41" s="60"/>
      <c r="Z41" s="60"/>
      <c r="AA41" s="60"/>
      <c r="AB41" s="60"/>
      <c r="AC41" s="90" t="s">
        <v>200</v>
      </c>
      <c r="AD41" s="108" t="s">
        <v>92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157">
        <f t="shared" si="0"/>
        <v>0</v>
      </c>
      <c r="AK41" s="119">
        <v>2021</v>
      </c>
      <c r="AL41" s="10"/>
    </row>
    <row r="42" spans="1:38" s="8" customFormat="1" ht="31.5">
      <c r="A42" s="1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54"/>
      <c r="U42" s="60"/>
      <c r="V42" s="60"/>
      <c r="W42" s="60"/>
      <c r="X42" s="60"/>
      <c r="Y42" s="60"/>
      <c r="Z42" s="60"/>
      <c r="AA42" s="60"/>
      <c r="AB42" s="60"/>
      <c r="AC42" s="90" t="s">
        <v>169</v>
      </c>
      <c r="AD42" s="108" t="s">
        <v>92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157">
        <f t="shared" si="0"/>
        <v>0</v>
      </c>
      <c r="AK42" s="119">
        <v>2021</v>
      </c>
      <c r="AL42" s="10"/>
    </row>
    <row r="43" spans="1:38" s="8" customFormat="1" ht="63">
      <c r="A43" s="10"/>
      <c r="B43" s="85">
        <v>5</v>
      </c>
      <c r="C43" s="85">
        <v>7</v>
      </c>
      <c r="D43" s="85">
        <v>5</v>
      </c>
      <c r="E43" s="81">
        <v>0</v>
      </c>
      <c r="F43" s="81">
        <v>7</v>
      </c>
      <c r="G43" s="81">
        <v>0</v>
      </c>
      <c r="H43" s="85">
        <v>1</v>
      </c>
      <c r="I43" s="85">
        <v>1</v>
      </c>
      <c r="J43" s="85">
        <v>2</v>
      </c>
      <c r="K43" s="85">
        <v>1</v>
      </c>
      <c r="L43" s="85">
        <v>0</v>
      </c>
      <c r="M43" s="85">
        <v>1</v>
      </c>
      <c r="N43" s="85">
        <v>2</v>
      </c>
      <c r="O43" s="85">
        <v>0</v>
      </c>
      <c r="P43" s="85">
        <v>8</v>
      </c>
      <c r="Q43" s="85">
        <v>3</v>
      </c>
      <c r="R43" s="85">
        <v>0</v>
      </c>
      <c r="S43" s="84">
        <v>1</v>
      </c>
      <c r="T43" s="129"/>
      <c r="U43" s="130"/>
      <c r="V43" s="130"/>
      <c r="W43" s="130"/>
      <c r="X43" s="130"/>
      <c r="Y43" s="130"/>
      <c r="Z43" s="130"/>
      <c r="AA43" s="130"/>
      <c r="AB43" s="130"/>
      <c r="AC43" s="98" t="s">
        <v>205</v>
      </c>
      <c r="AD43" s="109" t="s">
        <v>3</v>
      </c>
      <c r="AE43" s="91">
        <v>828.1</v>
      </c>
      <c r="AF43" s="91">
        <v>54.55</v>
      </c>
      <c r="AG43" s="91">
        <v>0</v>
      </c>
      <c r="AH43" s="91">
        <v>0</v>
      </c>
      <c r="AI43" s="91">
        <v>0</v>
      </c>
      <c r="AJ43" s="157">
        <f t="shared" si="0"/>
        <v>882.65</v>
      </c>
      <c r="AK43" s="119">
        <v>2018</v>
      </c>
      <c r="AL43" s="10"/>
    </row>
    <row r="44" spans="1:38" s="8" customFormat="1" ht="78.75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7</v>
      </c>
      <c r="Q44" s="81">
        <v>4</v>
      </c>
      <c r="R44" s="81">
        <v>0</v>
      </c>
      <c r="S44" s="81">
        <v>10</v>
      </c>
      <c r="T44" s="71"/>
      <c r="U44" s="72"/>
      <c r="V44" s="72"/>
      <c r="W44" s="72"/>
      <c r="X44" s="72"/>
      <c r="Y44" s="72"/>
      <c r="Z44" s="72"/>
      <c r="AA44" s="72"/>
      <c r="AB44" s="72"/>
      <c r="AC44" s="131" t="s">
        <v>206</v>
      </c>
      <c r="AD44" s="109" t="s">
        <v>3</v>
      </c>
      <c r="AE44" s="91">
        <v>28819.8</v>
      </c>
      <c r="AF44" s="91">
        <v>32596.3</v>
      </c>
      <c r="AG44" s="91">
        <v>31369</v>
      </c>
      <c r="AH44" s="91">
        <v>31369</v>
      </c>
      <c r="AI44" s="91">
        <v>31369</v>
      </c>
      <c r="AJ44" s="157">
        <f t="shared" si="0"/>
        <v>155523.1</v>
      </c>
      <c r="AK44" s="119">
        <v>2021</v>
      </c>
      <c r="AL44" s="10"/>
    </row>
    <row r="45" spans="1:38" s="8" customFormat="1" ht="110.25">
      <c r="A45" s="10"/>
      <c r="B45" s="81">
        <v>5</v>
      </c>
      <c r="C45" s="81">
        <v>7</v>
      </c>
      <c r="D45" s="81">
        <v>5</v>
      </c>
      <c r="E45" s="81">
        <v>1</v>
      </c>
      <c r="F45" s="81">
        <v>0</v>
      </c>
      <c r="G45" s="81">
        <v>0</v>
      </c>
      <c r="H45" s="81">
        <v>4</v>
      </c>
      <c r="I45" s="81">
        <v>1</v>
      </c>
      <c r="J45" s="81">
        <v>2</v>
      </c>
      <c r="K45" s="73">
        <v>1</v>
      </c>
      <c r="L45" s="81">
        <v>0</v>
      </c>
      <c r="M45" s="81">
        <v>1</v>
      </c>
      <c r="N45" s="81">
        <v>1</v>
      </c>
      <c r="O45" s="81">
        <v>0</v>
      </c>
      <c r="P45" s="81">
        <v>5</v>
      </c>
      <c r="Q45" s="81">
        <v>0</v>
      </c>
      <c r="R45" s="81">
        <v>0</v>
      </c>
      <c r="S45" s="81">
        <v>10</v>
      </c>
      <c r="T45" s="71"/>
      <c r="U45" s="72"/>
      <c r="V45" s="72"/>
      <c r="W45" s="72"/>
      <c r="X45" s="72"/>
      <c r="Y45" s="72"/>
      <c r="Z45" s="72"/>
      <c r="AA45" s="72"/>
      <c r="AB45" s="72"/>
      <c r="AC45" s="98" t="s">
        <v>243</v>
      </c>
      <c r="AD45" s="109" t="s">
        <v>3</v>
      </c>
      <c r="AE45" s="91">
        <v>2895.6</v>
      </c>
      <c r="AF45" s="91">
        <v>3401.6</v>
      </c>
      <c r="AG45" s="91">
        <v>3480.7</v>
      </c>
      <c r="AH45" s="91">
        <v>3480.7</v>
      </c>
      <c r="AI45" s="91">
        <v>3480.7</v>
      </c>
      <c r="AJ45" s="157">
        <f t="shared" si="0"/>
        <v>16739.3</v>
      </c>
      <c r="AK45" s="119">
        <v>2021</v>
      </c>
      <c r="AL45" s="10" t="s">
        <v>182</v>
      </c>
    </row>
    <row r="46" spans="1:38" s="8" customFormat="1" ht="63">
      <c r="A46" s="10"/>
      <c r="B46" s="81">
        <v>5</v>
      </c>
      <c r="C46" s="81">
        <v>7</v>
      </c>
      <c r="D46" s="81">
        <v>5</v>
      </c>
      <c r="E46" s="81">
        <v>0</v>
      </c>
      <c r="F46" s="81">
        <v>7</v>
      </c>
      <c r="G46" s="81">
        <v>0</v>
      </c>
      <c r="H46" s="81">
        <v>1</v>
      </c>
      <c r="I46" s="81">
        <v>1</v>
      </c>
      <c r="J46" s="81">
        <v>2</v>
      </c>
      <c r="K46" s="81">
        <v>1</v>
      </c>
      <c r="L46" s="81">
        <v>0</v>
      </c>
      <c r="M46" s="81">
        <v>1</v>
      </c>
      <c r="N46" s="81" t="s">
        <v>194</v>
      </c>
      <c r="O46" s="81">
        <v>0</v>
      </c>
      <c r="P46" s="81">
        <v>2</v>
      </c>
      <c r="Q46" s="81">
        <v>0</v>
      </c>
      <c r="R46" s="81">
        <v>0</v>
      </c>
      <c r="S46" s="81">
        <v>1</v>
      </c>
      <c r="T46" s="54"/>
      <c r="U46" s="60"/>
      <c r="V46" s="60"/>
      <c r="W46" s="60"/>
      <c r="X46" s="60"/>
      <c r="Y46" s="60"/>
      <c r="Z46" s="60"/>
      <c r="AA46" s="60"/>
      <c r="AB46" s="60"/>
      <c r="AC46" s="91" t="s">
        <v>251</v>
      </c>
      <c r="AD46" s="109" t="s">
        <v>3</v>
      </c>
      <c r="AE46" s="91">
        <v>0</v>
      </c>
      <c r="AF46" s="91">
        <v>491</v>
      </c>
      <c r="AG46" s="91">
        <v>0</v>
      </c>
      <c r="AH46" s="91">
        <v>0</v>
      </c>
      <c r="AI46" s="91">
        <v>0</v>
      </c>
      <c r="AJ46" s="157">
        <f>AE46+AF46+AG46+AH46+AI46</f>
        <v>491</v>
      </c>
      <c r="AK46" s="140">
        <v>2018</v>
      </c>
      <c r="AL46" s="10"/>
    </row>
    <row r="47" spans="1:38" s="8" customFormat="1" ht="63">
      <c r="A47" s="10"/>
      <c r="B47" s="81">
        <v>5</v>
      </c>
      <c r="C47" s="81">
        <v>7</v>
      </c>
      <c r="D47" s="81">
        <v>5</v>
      </c>
      <c r="E47" s="81">
        <v>0</v>
      </c>
      <c r="F47" s="81">
        <v>7</v>
      </c>
      <c r="G47" s="81">
        <v>0</v>
      </c>
      <c r="H47" s="81">
        <v>1</v>
      </c>
      <c r="I47" s="81">
        <v>1</v>
      </c>
      <c r="J47" s="81">
        <v>2</v>
      </c>
      <c r="K47" s="81">
        <v>1</v>
      </c>
      <c r="L47" s="81">
        <v>0</v>
      </c>
      <c r="M47" s="81">
        <v>1</v>
      </c>
      <c r="N47" s="81">
        <v>1</v>
      </c>
      <c r="O47" s="81">
        <v>0</v>
      </c>
      <c r="P47" s="81">
        <v>9</v>
      </c>
      <c r="Q47" s="81">
        <v>2</v>
      </c>
      <c r="R47" s="81">
        <v>0</v>
      </c>
      <c r="S47" s="81"/>
      <c r="T47" s="71"/>
      <c r="U47" s="72"/>
      <c r="V47" s="72"/>
      <c r="W47" s="72"/>
      <c r="X47" s="72"/>
      <c r="Y47" s="72"/>
      <c r="Z47" s="72"/>
      <c r="AA47" s="72"/>
      <c r="AB47" s="72"/>
      <c r="AC47" s="98" t="s">
        <v>241</v>
      </c>
      <c r="AD47" s="109" t="s">
        <v>3</v>
      </c>
      <c r="AE47" s="91">
        <v>160</v>
      </c>
      <c r="AF47" s="91">
        <v>127.5</v>
      </c>
      <c r="AG47" s="91">
        <v>0</v>
      </c>
      <c r="AH47" s="91">
        <v>0</v>
      </c>
      <c r="AI47" s="91">
        <v>0</v>
      </c>
      <c r="AJ47" s="157">
        <f t="shared" si="0"/>
        <v>287.5</v>
      </c>
      <c r="AK47" s="119">
        <v>2018</v>
      </c>
      <c r="AL47" s="10"/>
    </row>
    <row r="48" spans="1:38" s="8" customFormat="1" ht="31.5">
      <c r="A48" s="1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0" t="s">
        <v>93</v>
      </c>
      <c r="AD48" s="108" t="s">
        <v>92</v>
      </c>
      <c r="AE48" s="90">
        <v>100</v>
      </c>
      <c r="AF48" s="90">
        <v>100</v>
      </c>
      <c r="AG48" s="90">
        <v>100</v>
      </c>
      <c r="AH48" s="90">
        <v>100</v>
      </c>
      <c r="AI48" s="90">
        <v>100</v>
      </c>
      <c r="AJ48" s="157">
        <f t="shared" si="0"/>
        <v>500</v>
      </c>
      <c r="AK48" s="119">
        <v>2021</v>
      </c>
      <c r="AL48" s="10"/>
    </row>
    <row r="49" spans="1:38" s="8" customFormat="1" ht="78.75">
      <c r="A49" s="10"/>
      <c r="B49" s="80">
        <v>5</v>
      </c>
      <c r="C49" s="80">
        <v>7</v>
      </c>
      <c r="D49" s="80">
        <v>5</v>
      </c>
      <c r="E49" s="80">
        <v>0</v>
      </c>
      <c r="F49" s="80">
        <v>7</v>
      </c>
      <c r="G49" s="80">
        <v>0</v>
      </c>
      <c r="H49" s="80">
        <v>1</v>
      </c>
      <c r="I49" s="80">
        <v>1</v>
      </c>
      <c r="J49" s="80">
        <v>2</v>
      </c>
      <c r="K49" s="80">
        <v>1</v>
      </c>
      <c r="L49" s="80">
        <v>6</v>
      </c>
      <c r="M49" s="80">
        <v>4</v>
      </c>
      <c r="N49" s="80">
        <v>0</v>
      </c>
      <c r="O49" s="80">
        <v>4</v>
      </c>
      <c r="P49" s="80">
        <v>0</v>
      </c>
      <c r="Q49" s="80">
        <v>0</v>
      </c>
      <c r="R49" s="80">
        <v>0</v>
      </c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2" t="s">
        <v>181</v>
      </c>
      <c r="AD49" s="108" t="s">
        <v>3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157">
        <f t="shared" si="0"/>
        <v>0</v>
      </c>
      <c r="AK49" s="119"/>
      <c r="AL49" s="10" t="s">
        <v>182</v>
      </c>
    </row>
    <row r="50" spans="1:38" s="8" customFormat="1" ht="47.25">
      <c r="A50" s="10"/>
      <c r="B50" s="80">
        <v>5</v>
      </c>
      <c r="C50" s="80">
        <v>0</v>
      </c>
      <c r="D50" s="80">
        <v>1</v>
      </c>
      <c r="E50" s="80">
        <v>0</v>
      </c>
      <c r="F50" s="80">
        <v>7</v>
      </c>
      <c r="G50" s="80">
        <v>0</v>
      </c>
      <c r="H50" s="80">
        <v>1</v>
      </c>
      <c r="I50" s="80">
        <v>1</v>
      </c>
      <c r="J50" s="80">
        <v>2</v>
      </c>
      <c r="K50" s="80">
        <v>1</v>
      </c>
      <c r="L50" s="80">
        <v>0</v>
      </c>
      <c r="M50" s="80">
        <v>1</v>
      </c>
      <c r="N50" s="80">
        <v>1</v>
      </c>
      <c r="O50" s="80">
        <v>8</v>
      </c>
      <c r="P50" s="80">
        <v>9</v>
      </c>
      <c r="Q50" s="80">
        <v>1</v>
      </c>
      <c r="R50" s="80">
        <v>0</v>
      </c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2" t="s">
        <v>207</v>
      </c>
      <c r="AD50" s="108" t="s">
        <v>3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157">
        <f t="shared" si="0"/>
        <v>0</v>
      </c>
      <c r="AK50" s="90"/>
      <c r="AL50" s="10"/>
    </row>
    <row r="51" spans="1:38" s="8" customFormat="1" ht="63">
      <c r="A51" s="10"/>
      <c r="B51" s="80">
        <v>5</v>
      </c>
      <c r="C51" s="80">
        <v>7</v>
      </c>
      <c r="D51" s="80">
        <v>5</v>
      </c>
      <c r="E51" s="80">
        <v>0</v>
      </c>
      <c r="F51" s="80">
        <v>7</v>
      </c>
      <c r="G51" s="80">
        <v>0</v>
      </c>
      <c r="H51" s="80">
        <v>1</v>
      </c>
      <c r="I51" s="80">
        <v>1</v>
      </c>
      <c r="J51" s="80">
        <v>2</v>
      </c>
      <c r="K51" s="80">
        <v>1</v>
      </c>
      <c r="L51" s="80">
        <v>7</v>
      </c>
      <c r="M51" s="80">
        <v>8</v>
      </c>
      <c r="N51" s="80">
        <v>8</v>
      </c>
      <c r="O51" s="80">
        <v>0</v>
      </c>
      <c r="P51" s="80">
        <v>0</v>
      </c>
      <c r="Q51" s="80">
        <v>0</v>
      </c>
      <c r="R51" s="80">
        <v>0</v>
      </c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2" t="s">
        <v>183</v>
      </c>
      <c r="AD51" s="108" t="s">
        <v>3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157">
        <f t="shared" si="0"/>
        <v>0</v>
      </c>
      <c r="AK51" s="90"/>
      <c r="AL51" s="10"/>
    </row>
    <row r="52" spans="1:38" s="8" customFormat="1" ht="47.25">
      <c r="A52" s="10"/>
      <c r="B52" s="80">
        <v>5</v>
      </c>
      <c r="C52" s="80">
        <v>0</v>
      </c>
      <c r="D52" s="80">
        <v>1</v>
      </c>
      <c r="E52" s="80">
        <v>0</v>
      </c>
      <c r="F52" s="80">
        <v>7</v>
      </c>
      <c r="G52" s="80">
        <v>0</v>
      </c>
      <c r="H52" s="80">
        <v>1</v>
      </c>
      <c r="I52" s="80">
        <v>1</v>
      </c>
      <c r="J52" s="80">
        <v>2</v>
      </c>
      <c r="K52" s="80">
        <v>1</v>
      </c>
      <c r="L52" s="80">
        <v>0</v>
      </c>
      <c r="M52" s="80">
        <v>1</v>
      </c>
      <c r="N52" s="80">
        <v>5</v>
      </c>
      <c r="O52" s="80">
        <v>0</v>
      </c>
      <c r="P52" s="80">
        <v>5</v>
      </c>
      <c r="Q52" s="80">
        <v>9</v>
      </c>
      <c r="R52" s="80">
        <v>0</v>
      </c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3" t="s">
        <v>208</v>
      </c>
      <c r="AD52" s="110" t="s">
        <v>3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157">
        <f t="shared" si="0"/>
        <v>0</v>
      </c>
      <c r="AK52" s="90"/>
      <c r="AL52" s="10"/>
    </row>
    <row r="53" spans="1:38" s="8" customFormat="1" ht="50.25" customHeight="1">
      <c r="A53" s="10"/>
      <c r="B53" s="80">
        <v>5</v>
      </c>
      <c r="C53" s="80">
        <v>0</v>
      </c>
      <c r="D53" s="80">
        <v>1</v>
      </c>
      <c r="E53" s="80">
        <v>0</v>
      </c>
      <c r="F53" s="80">
        <v>7</v>
      </c>
      <c r="G53" s="80">
        <v>0</v>
      </c>
      <c r="H53" s="80">
        <v>1</v>
      </c>
      <c r="I53" s="80">
        <v>1</v>
      </c>
      <c r="J53" s="80">
        <v>2</v>
      </c>
      <c r="K53" s="80">
        <v>1</v>
      </c>
      <c r="L53" s="80">
        <v>0</v>
      </c>
      <c r="M53" s="80">
        <v>2</v>
      </c>
      <c r="N53" s="80">
        <v>0</v>
      </c>
      <c r="O53" s="80">
        <v>0</v>
      </c>
      <c r="P53" s="80">
        <v>0</v>
      </c>
      <c r="Q53" s="80">
        <v>4</v>
      </c>
      <c r="R53" s="80">
        <v>0</v>
      </c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141" t="s">
        <v>249</v>
      </c>
      <c r="AD53" s="110" t="s">
        <v>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157">
        <f t="shared" si="0"/>
        <v>0</v>
      </c>
      <c r="AK53" s="90"/>
      <c r="AL53" s="10"/>
    </row>
    <row r="54" spans="1:38" s="8" customFormat="1" ht="50.25" customHeight="1">
      <c r="A54" s="144"/>
      <c r="B54" s="145">
        <v>5</v>
      </c>
      <c r="C54" s="145">
        <v>0</v>
      </c>
      <c r="D54" s="145">
        <v>1</v>
      </c>
      <c r="E54" s="145">
        <v>0</v>
      </c>
      <c r="F54" s="145">
        <v>7</v>
      </c>
      <c r="G54" s="145">
        <v>0</v>
      </c>
      <c r="H54" s="145">
        <v>1</v>
      </c>
      <c r="I54" s="145">
        <v>1</v>
      </c>
      <c r="J54" s="145">
        <v>2</v>
      </c>
      <c r="K54" s="145">
        <v>1</v>
      </c>
      <c r="L54" s="145">
        <v>0</v>
      </c>
      <c r="M54" s="145">
        <v>1</v>
      </c>
      <c r="N54" s="145">
        <v>2</v>
      </c>
      <c r="O54" s="145">
        <v>0</v>
      </c>
      <c r="P54" s="145">
        <v>0</v>
      </c>
      <c r="Q54" s="145">
        <v>5</v>
      </c>
      <c r="R54" s="145">
        <v>0</v>
      </c>
      <c r="S54" s="145"/>
      <c r="T54" s="146"/>
      <c r="U54" s="147"/>
      <c r="V54" s="147"/>
      <c r="W54" s="147"/>
      <c r="X54" s="147"/>
      <c r="Y54" s="147"/>
      <c r="Z54" s="147"/>
      <c r="AA54" s="147"/>
      <c r="AB54" s="147"/>
      <c r="AC54" s="148" t="s">
        <v>250</v>
      </c>
      <c r="AD54" s="149" t="s">
        <v>3</v>
      </c>
      <c r="AE54" s="150">
        <v>0</v>
      </c>
      <c r="AF54" s="151" t="s">
        <v>265</v>
      </c>
      <c r="AG54" s="150">
        <v>0</v>
      </c>
      <c r="AH54" s="150">
        <v>0</v>
      </c>
      <c r="AI54" s="150">
        <v>0</v>
      </c>
      <c r="AJ54" s="157">
        <f t="shared" si="0"/>
        <v>3569.1</v>
      </c>
      <c r="AK54" s="150">
        <v>2018</v>
      </c>
      <c r="AL54" s="10"/>
    </row>
    <row r="55" spans="1:38" s="8" customFormat="1" ht="50.25" customHeight="1">
      <c r="A55" s="144"/>
      <c r="B55" s="145">
        <v>5</v>
      </c>
      <c r="C55" s="145">
        <v>0</v>
      </c>
      <c r="D55" s="145">
        <v>1</v>
      </c>
      <c r="E55" s="145">
        <v>0</v>
      </c>
      <c r="F55" s="145">
        <v>7</v>
      </c>
      <c r="G55" s="145">
        <v>0</v>
      </c>
      <c r="H55" s="145">
        <v>1</v>
      </c>
      <c r="I55" s="145">
        <v>1</v>
      </c>
      <c r="J55" s="145">
        <v>2</v>
      </c>
      <c r="K55" s="145">
        <v>1</v>
      </c>
      <c r="L55" s="145">
        <v>0</v>
      </c>
      <c r="M55" s="145">
        <v>1</v>
      </c>
      <c r="N55" s="145">
        <v>2</v>
      </c>
      <c r="O55" s="145">
        <v>0</v>
      </c>
      <c r="P55" s="145">
        <v>0</v>
      </c>
      <c r="Q55" s="145">
        <v>6</v>
      </c>
      <c r="R55" s="145">
        <v>0</v>
      </c>
      <c r="S55" s="145"/>
      <c r="T55" s="146"/>
      <c r="U55" s="147"/>
      <c r="V55" s="147"/>
      <c r="W55" s="147"/>
      <c r="X55" s="147"/>
      <c r="Y55" s="147"/>
      <c r="Z55" s="147"/>
      <c r="AA55" s="147"/>
      <c r="AB55" s="147"/>
      <c r="AC55" s="148" t="s">
        <v>258</v>
      </c>
      <c r="AD55" s="149" t="s">
        <v>3</v>
      </c>
      <c r="AE55" s="150">
        <v>0</v>
      </c>
      <c r="AF55" s="151" t="s">
        <v>259</v>
      </c>
      <c r="AG55" s="150">
        <v>0</v>
      </c>
      <c r="AH55" s="150">
        <v>0</v>
      </c>
      <c r="AI55" s="150">
        <v>0</v>
      </c>
      <c r="AJ55" s="157">
        <f t="shared" si="0"/>
        <v>200</v>
      </c>
      <c r="AK55" s="150">
        <v>2018</v>
      </c>
      <c r="AL55" s="10"/>
    </row>
    <row r="56" spans="1:38" s="8" customFormat="1" ht="50.25" customHeight="1">
      <c r="A56" s="144"/>
      <c r="B56" s="145">
        <v>5</v>
      </c>
      <c r="C56" s="145">
        <v>0</v>
      </c>
      <c r="D56" s="145">
        <v>1</v>
      </c>
      <c r="E56" s="145">
        <v>0</v>
      </c>
      <c r="F56" s="145">
        <v>7</v>
      </c>
      <c r="G56" s="145">
        <v>0</v>
      </c>
      <c r="H56" s="145">
        <v>1</v>
      </c>
      <c r="I56" s="145">
        <v>1</v>
      </c>
      <c r="J56" s="145">
        <v>2</v>
      </c>
      <c r="K56" s="145">
        <v>1</v>
      </c>
      <c r="L56" s="145">
        <v>0</v>
      </c>
      <c r="M56" s="145">
        <v>1</v>
      </c>
      <c r="N56" s="145">
        <v>2</v>
      </c>
      <c r="O56" s="145">
        <v>0</v>
      </c>
      <c r="P56" s="145">
        <v>0</v>
      </c>
      <c r="Q56" s="145">
        <v>7</v>
      </c>
      <c r="R56" s="145">
        <v>0</v>
      </c>
      <c r="S56" s="145"/>
      <c r="T56" s="146"/>
      <c r="U56" s="147"/>
      <c r="V56" s="147"/>
      <c r="W56" s="147"/>
      <c r="X56" s="147"/>
      <c r="Y56" s="147"/>
      <c r="Z56" s="147"/>
      <c r="AA56" s="147"/>
      <c r="AB56" s="147"/>
      <c r="AC56" s="148" t="s">
        <v>260</v>
      </c>
      <c r="AD56" s="149" t="s">
        <v>3</v>
      </c>
      <c r="AE56" s="150">
        <v>0</v>
      </c>
      <c r="AF56" s="151" t="s">
        <v>261</v>
      </c>
      <c r="AG56" s="150">
        <v>0</v>
      </c>
      <c r="AH56" s="150">
        <v>0</v>
      </c>
      <c r="AI56" s="150">
        <v>0</v>
      </c>
      <c r="AJ56" s="157">
        <f t="shared" si="0"/>
        <v>1500</v>
      </c>
      <c r="AK56" s="150">
        <v>2018</v>
      </c>
      <c r="AL56" s="10"/>
    </row>
    <row r="57" spans="1:38" s="8" customFormat="1" ht="50.25" customHeight="1">
      <c r="A57" s="144"/>
      <c r="B57" s="145">
        <v>5</v>
      </c>
      <c r="C57" s="145">
        <v>0</v>
      </c>
      <c r="D57" s="145">
        <v>1</v>
      </c>
      <c r="E57" s="145">
        <v>0</v>
      </c>
      <c r="F57" s="145">
        <v>7</v>
      </c>
      <c r="G57" s="145">
        <v>0</v>
      </c>
      <c r="H57" s="145">
        <v>1</v>
      </c>
      <c r="I57" s="145">
        <v>1</v>
      </c>
      <c r="J57" s="145">
        <v>2</v>
      </c>
      <c r="K57" s="145">
        <v>1</v>
      </c>
      <c r="L57" s="145">
        <v>0</v>
      </c>
      <c r="M57" s="145">
        <v>1</v>
      </c>
      <c r="N57" s="145" t="s">
        <v>262</v>
      </c>
      <c r="O57" s="145">
        <v>1</v>
      </c>
      <c r="P57" s="145">
        <v>5</v>
      </c>
      <c r="Q57" s="145">
        <v>9</v>
      </c>
      <c r="R57" s="145">
        <v>0</v>
      </c>
      <c r="S57" s="145"/>
      <c r="T57" s="146"/>
      <c r="U57" s="147"/>
      <c r="V57" s="147"/>
      <c r="W57" s="147"/>
      <c r="X57" s="147"/>
      <c r="Y57" s="147"/>
      <c r="Z57" s="147"/>
      <c r="AA57" s="147"/>
      <c r="AB57" s="147"/>
      <c r="AC57" s="148" t="s">
        <v>263</v>
      </c>
      <c r="AD57" s="149" t="s">
        <v>3</v>
      </c>
      <c r="AE57" s="150">
        <v>0</v>
      </c>
      <c r="AF57" s="151" t="s">
        <v>264</v>
      </c>
      <c r="AG57" s="150">
        <v>0</v>
      </c>
      <c r="AH57" s="150">
        <v>0</v>
      </c>
      <c r="AI57" s="150">
        <v>0</v>
      </c>
      <c r="AJ57" s="157">
        <f t="shared" si="0"/>
        <v>19187.6</v>
      </c>
      <c r="AK57" s="150">
        <v>2018</v>
      </c>
      <c r="AL57" s="10"/>
    </row>
    <row r="58" spans="1:38" s="8" customFormat="1" ht="50.25" customHeight="1">
      <c r="A58" s="144"/>
      <c r="B58" s="145">
        <v>5</v>
      </c>
      <c r="C58" s="145">
        <v>0</v>
      </c>
      <c r="D58" s="145">
        <v>1</v>
      </c>
      <c r="E58" s="145">
        <v>0</v>
      </c>
      <c r="F58" s="145">
        <v>7</v>
      </c>
      <c r="G58" s="145">
        <v>0</v>
      </c>
      <c r="H58" s="145">
        <v>1</v>
      </c>
      <c r="I58" s="145">
        <v>1</v>
      </c>
      <c r="J58" s="145">
        <v>2</v>
      </c>
      <c r="K58" s="145">
        <v>1</v>
      </c>
      <c r="L58" s="145" t="s">
        <v>268</v>
      </c>
      <c r="M58" s="145">
        <v>2</v>
      </c>
      <c r="N58" s="145">
        <v>5</v>
      </c>
      <c r="O58" s="145">
        <v>1</v>
      </c>
      <c r="P58" s="145">
        <v>5</v>
      </c>
      <c r="Q58" s="145">
        <v>9</v>
      </c>
      <c r="R58" s="145">
        <v>0</v>
      </c>
      <c r="S58" s="145"/>
      <c r="T58" s="146"/>
      <c r="U58" s="147"/>
      <c r="V58" s="147"/>
      <c r="W58" s="147"/>
      <c r="X58" s="147"/>
      <c r="Y58" s="147"/>
      <c r="Z58" s="147"/>
      <c r="AA58" s="147"/>
      <c r="AB58" s="147"/>
      <c r="AC58" s="148" t="s">
        <v>263</v>
      </c>
      <c r="AD58" s="149" t="s">
        <v>3</v>
      </c>
      <c r="AE58" s="150">
        <v>0</v>
      </c>
      <c r="AF58" s="151" t="s">
        <v>269</v>
      </c>
      <c r="AG58" s="150">
        <v>7653</v>
      </c>
      <c r="AH58" s="150">
        <v>0</v>
      </c>
      <c r="AI58" s="150">
        <v>0</v>
      </c>
      <c r="AJ58" s="157">
        <f>AE58+AF58+AG58+AH58+AI58</f>
        <v>7653</v>
      </c>
      <c r="AK58" s="150">
        <v>2019</v>
      </c>
      <c r="AL58" s="10"/>
    </row>
    <row r="59" spans="1:38" s="73" customFormat="1" ht="47.25">
      <c r="A59" s="68"/>
      <c r="B59" s="81">
        <v>5</v>
      </c>
      <c r="C59" s="81">
        <v>7</v>
      </c>
      <c r="D59" s="81">
        <v>5</v>
      </c>
      <c r="E59" s="81">
        <v>0</v>
      </c>
      <c r="F59" s="81">
        <v>7</v>
      </c>
      <c r="G59" s="81">
        <v>0</v>
      </c>
      <c r="H59" s="81">
        <v>1</v>
      </c>
      <c r="I59" s="81">
        <v>1</v>
      </c>
      <c r="J59" s="81">
        <v>2</v>
      </c>
      <c r="K59" s="81">
        <v>1</v>
      </c>
      <c r="L59" s="81">
        <v>0</v>
      </c>
      <c r="M59" s="81">
        <v>2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/>
      <c r="T59" s="71"/>
      <c r="U59" s="72"/>
      <c r="V59" s="72"/>
      <c r="W59" s="72"/>
      <c r="X59" s="72"/>
      <c r="Y59" s="72"/>
      <c r="Z59" s="72"/>
      <c r="AA59" s="72"/>
      <c r="AB59" s="72"/>
      <c r="AC59" s="94" t="s">
        <v>137</v>
      </c>
      <c r="AD59" s="109" t="s">
        <v>3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157">
        <f t="shared" si="0"/>
        <v>0</v>
      </c>
      <c r="AK59" s="90"/>
      <c r="AL59" s="68"/>
    </row>
    <row r="60" spans="1:38" s="8" customFormat="1" ht="31.5">
      <c r="A60" s="1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54"/>
      <c r="U60" s="60"/>
      <c r="V60" s="60"/>
      <c r="W60" s="60"/>
      <c r="X60" s="60"/>
      <c r="Y60" s="60"/>
      <c r="Z60" s="60"/>
      <c r="AA60" s="60"/>
      <c r="AB60" s="60"/>
      <c r="AC60" s="95" t="s">
        <v>142</v>
      </c>
      <c r="AD60" s="108" t="s">
        <v>92</v>
      </c>
      <c r="AE60" s="90">
        <v>100</v>
      </c>
      <c r="AF60" s="90">
        <v>100</v>
      </c>
      <c r="AG60" s="90">
        <v>100</v>
      </c>
      <c r="AH60" s="90">
        <v>100</v>
      </c>
      <c r="AI60" s="90">
        <v>100</v>
      </c>
      <c r="AJ60" s="157">
        <f t="shared" si="0"/>
        <v>500</v>
      </c>
      <c r="AK60" s="90">
        <v>2021</v>
      </c>
      <c r="AL60" s="10"/>
    </row>
    <row r="61" spans="1:38" s="8" customFormat="1" ht="78.7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95" t="s">
        <v>143</v>
      </c>
      <c r="AD61" s="108" t="s">
        <v>92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157">
        <f t="shared" si="0"/>
        <v>0</v>
      </c>
      <c r="AK61" s="90"/>
      <c r="AL61" s="10"/>
    </row>
    <row r="62" spans="1:38" s="8" customFormat="1" ht="31.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96" t="s">
        <v>147</v>
      </c>
      <c r="AD62" s="108" t="s">
        <v>105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157">
        <f t="shared" si="0"/>
        <v>0</v>
      </c>
      <c r="AK62" s="90"/>
      <c r="AL62" s="10"/>
    </row>
    <row r="63" spans="1:38" s="8" customFormat="1" ht="35.25" customHeight="1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95" t="s">
        <v>146</v>
      </c>
      <c r="AD63" s="108" t="s">
        <v>92</v>
      </c>
      <c r="AE63" s="90">
        <v>100</v>
      </c>
      <c r="AF63" s="90">
        <v>100</v>
      </c>
      <c r="AG63" s="90">
        <v>100</v>
      </c>
      <c r="AH63" s="90">
        <v>100</v>
      </c>
      <c r="AI63" s="90">
        <v>100</v>
      </c>
      <c r="AJ63" s="157">
        <f t="shared" si="0"/>
        <v>500</v>
      </c>
      <c r="AK63" s="90">
        <v>2021</v>
      </c>
      <c r="AL63" s="10"/>
    </row>
    <row r="64" spans="1:38" s="8" customFormat="1" ht="63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97" t="s">
        <v>144</v>
      </c>
      <c r="AD64" s="108" t="s">
        <v>3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157">
        <f t="shared" si="0"/>
        <v>0</v>
      </c>
      <c r="AK64" s="90"/>
      <c r="AL64" s="10"/>
    </row>
    <row r="65" spans="1:38" s="8" customFormat="1" ht="47.25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54"/>
      <c r="U65" s="60"/>
      <c r="V65" s="60"/>
      <c r="W65" s="60"/>
      <c r="X65" s="60"/>
      <c r="Y65" s="60"/>
      <c r="Z65" s="60"/>
      <c r="AA65" s="60"/>
      <c r="AB65" s="60"/>
      <c r="AC65" s="139" t="s">
        <v>145</v>
      </c>
      <c r="AD65" s="108" t="s">
        <v>92</v>
      </c>
      <c r="AE65" s="90">
        <v>63</v>
      </c>
      <c r="AF65" s="90">
        <v>63</v>
      </c>
      <c r="AG65" s="90">
        <v>63</v>
      </c>
      <c r="AH65" s="90">
        <v>63</v>
      </c>
      <c r="AI65" s="90">
        <v>63</v>
      </c>
      <c r="AJ65" s="157">
        <f t="shared" si="0"/>
        <v>315</v>
      </c>
      <c r="AK65" s="90">
        <v>2021</v>
      </c>
      <c r="AL65" s="10"/>
    </row>
    <row r="66" spans="1:38" s="74" customFormat="1" ht="31.5">
      <c r="A66" s="161"/>
      <c r="B66" s="154">
        <v>5</v>
      </c>
      <c r="C66" s="154">
        <v>7</v>
      </c>
      <c r="D66" s="154">
        <v>5</v>
      </c>
      <c r="E66" s="154">
        <v>0</v>
      </c>
      <c r="F66" s="154">
        <v>7</v>
      </c>
      <c r="G66" s="154">
        <v>0</v>
      </c>
      <c r="H66" s="154">
        <v>2</v>
      </c>
      <c r="I66" s="154">
        <v>1</v>
      </c>
      <c r="J66" s="154">
        <v>2</v>
      </c>
      <c r="K66" s="154">
        <v>2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4"/>
      <c r="S66" s="154"/>
      <c r="T66" s="155"/>
      <c r="U66" s="156"/>
      <c r="V66" s="156"/>
      <c r="W66" s="156"/>
      <c r="X66" s="156"/>
      <c r="Y66" s="156"/>
      <c r="Z66" s="156"/>
      <c r="AA66" s="156"/>
      <c r="AB66" s="156"/>
      <c r="AC66" s="162" t="s">
        <v>94</v>
      </c>
      <c r="AD66" s="158" t="s">
        <v>105</v>
      </c>
      <c r="AE66" s="157">
        <f>AE67</f>
        <v>110428.30000000002</v>
      </c>
      <c r="AF66" s="157">
        <f>AF67</f>
        <v>118794.50000000001</v>
      </c>
      <c r="AG66" s="157">
        <f>AG67</f>
        <v>106949</v>
      </c>
      <c r="AH66" s="157">
        <f>AH67</f>
        <v>106950</v>
      </c>
      <c r="AI66" s="157">
        <f>AI67</f>
        <v>106250</v>
      </c>
      <c r="AJ66" s="157">
        <f t="shared" si="0"/>
        <v>549371.8</v>
      </c>
      <c r="AK66" s="90">
        <v>2021</v>
      </c>
      <c r="AL66" s="67" t="s">
        <v>182</v>
      </c>
    </row>
    <row r="67" spans="1:38" s="73" customFormat="1" ht="31.5">
      <c r="A67" s="68"/>
      <c r="B67" s="81">
        <v>5</v>
      </c>
      <c r="C67" s="81">
        <v>7</v>
      </c>
      <c r="D67" s="81">
        <v>5</v>
      </c>
      <c r="E67" s="81">
        <v>0</v>
      </c>
      <c r="F67" s="81">
        <v>7</v>
      </c>
      <c r="G67" s="81">
        <v>0</v>
      </c>
      <c r="H67" s="81">
        <v>2</v>
      </c>
      <c r="I67" s="81">
        <v>1</v>
      </c>
      <c r="J67" s="81">
        <v>2</v>
      </c>
      <c r="K67" s="81">
        <v>2</v>
      </c>
      <c r="L67" s="81">
        <v>0</v>
      </c>
      <c r="M67" s="81">
        <v>1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/>
      <c r="T67" s="71"/>
      <c r="U67" s="72"/>
      <c r="V67" s="72"/>
      <c r="W67" s="72"/>
      <c r="X67" s="72"/>
      <c r="Y67" s="72"/>
      <c r="Z67" s="72"/>
      <c r="AA67" s="72"/>
      <c r="AB67" s="72"/>
      <c r="AC67" s="98" t="s">
        <v>148</v>
      </c>
      <c r="AD67" s="109" t="s">
        <v>3</v>
      </c>
      <c r="AE67" s="111">
        <f>AE73+AE80+AE87+AE88+AE89+AE91+AE92+AE98+AE86+AE84+AE85</f>
        <v>110428.30000000002</v>
      </c>
      <c r="AF67" s="111">
        <f>AF73+AF80+AF87+AF88+AF89+AF91+AF92+AF98+AF86+AF79+AF99+AF84+AF85</f>
        <v>118794.50000000001</v>
      </c>
      <c r="AG67" s="111">
        <f>AG73+AG80+AG87+AG88+AG89+AG91+AG92+AG98+AG86+AG79+AG84+AG85</f>
        <v>106949</v>
      </c>
      <c r="AH67" s="111">
        <f>AH73+AH80+AH87+AH88+AH89+AH91+AH92+AH98+AH86+AH79+AH84+AH85</f>
        <v>106950</v>
      </c>
      <c r="AI67" s="111">
        <f>AI73+AI80+AI87+AI88+AI89+AI91+AI92+AI98+AI86+AI79+AI84+AI85</f>
        <v>106250</v>
      </c>
      <c r="AJ67" s="160">
        <f>AJ66</f>
        <v>549371.8</v>
      </c>
      <c r="AK67" s="90">
        <v>2021</v>
      </c>
      <c r="AL67" s="68"/>
    </row>
    <row r="68" spans="1:38" s="8" customFormat="1" ht="47.25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90" t="s">
        <v>201</v>
      </c>
      <c r="AD68" s="108" t="s">
        <v>108</v>
      </c>
      <c r="AE68" s="112">
        <v>1482</v>
      </c>
      <c r="AF68" s="112">
        <v>1490</v>
      </c>
      <c r="AG68" s="112">
        <v>1490</v>
      </c>
      <c r="AH68" s="112">
        <v>1490</v>
      </c>
      <c r="AI68" s="112">
        <v>1490</v>
      </c>
      <c r="AJ68" s="157">
        <f t="shared" si="0"/>
        <v>7442</v>
      </c>
      <c r="AK68" s="90">
        <v>2021</v>
      </c>
      <c r="AL68" s="10"/>
    </row>
    <row r="69" spans="1:38" s="8" customFormat="1" ht="31.5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90" t="s">
        <v>96</v>
      </c>
      <c r="AD69" s="108" t="s">
        <v>92</v>
      </c>
      <c r="AE69" s="112">
        <v>63</v>
      </c>
      <c r="AF69" s="112">
        <v>73</v>
      </c>
      <c r="AG69" s="112">
        <v>82</v>
      </c>
      <c r="AH69" s="112">
        <v>92</v>
      </c>
      <c r="AI69" s="112">
        <v>96</v>
      </c>
      <c r="AJ69" s="157">
        <f t="shared" si="0"/>
        <v>406</v>
      </c>
      <c r="AK69" s="90">
        <v>2021</v>
      </c>
      <c r="AL69" s="10"/>
    </row>
    <row r="70" spans="1:40" s="8" customFormat="1" ht="47.2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90" t="s">
        <v>95</v>
      </c>
      <c r="AD70" s="108" t="s">
        <v>92</v>
      </c>
      <c r="AE70" s="112">
        <v>62</v>
      </c>
      <c r="AF70" s="112">
        <v>62.2</v>
      </c>
      <c r="AG70" s="112">
        <v>62.3</v>
      </c>
      <c r="AH70" s="112">
        <v>62.3</v>
      </c>
      <c r="AI70" s="112">
        <v>62.3</v>
      </c>
      <c r="AJ70" s="157">
        <f t="shared" si="0"/>
        <v>311.1</v>
      </c>
      <c r="AK70" s="90">
        <v>2021</v>
      </c>
      <c r="AL70" s="10"/>
      <c r="AN70" s="8" t="s">
        <v>182</v>
      </c>
    </row>
    <row r="71" spans="1:38" s="8" customFormat="1" ht="47.2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99" t="s">
        <v>162</v>
      </c>
      <c r="AD71" s="120" t="s">
        <v>136</v>
      </c>
      <c r="AE71" s="112" t="s">
        <v>136</v>
      </c>
      <c r="AF71" s="112" t="s">
        <v>136</v>
      </c>
      <c r="AG71" s="112" t="s">
        <v>136</v>
      </c>
      <c r="AH71" s="112" t="s">
        <v>136</v>
      </c>
      <c r="AI71" s="112" t="s">
        <v>136</v>
      </c>
      <c r="AJ71" s="157" t="s">
        <v>136</v>
      </c>
      <c r="AK71" s="90"/>
      <c r="AL71" s="10"/>
    </row>
    <row r="72" spans="1:38" s="8" customFormat="1" ht="47.25">
      <c r="A72" s="1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54"/>
      <c r="U72" s="60"/>
      <c r="V72" s="60"/>
      <c r="W72" s="60"/>
      <c r="X72" s="60"/>
      <c r="Y72" s="60"/>
      <c r="Z72" s="60"/>
      <c r="AA72" s="60"/>
      <c r="AB72" s="60"/>
      <c r="AC72" s="100" t="s">
        <v>163</v>
      </c>
      <c r="AD72" s="108" t="s">
        <v>92</v>
      </c>
      <c r="AE72" s="112">
        <v>98</v>
      </c>
      <c r="AF72" s="112">
        <v>98</v>
      </c>
      <c r="AG72" s="112">
        <v>98</v>
      </c>
      <c r="AH72" s="112">
        <v>98</v>
      </c>
      <c r="AI72" s="112">
        <v>98</v>
      </c>
      <c r="AJ72" s="157">
        <f t="shared" si="0"/>
        <v>490</v>
      </c>
      <c r="AK72" s="90">
        <v>2021</v>
      </c>
      <c r="AL72" s="10"/>
    </row>
    <row r="73" spans="1:38" s="8" customFormat="1" ht="31.5">
      <c r="A73" s="10"/>
      <c r="B73" s="81">
        <v>5</v>
      </c>
      <c r="C73" s="81">
        <v>7</v>
      </c>
      <c r="D73" s="81">
        <v>5</v>
      </c>
      <c r="E73" s="81">
        <v>0</v>
      </c>
      <c r="F73" s="81">
        <v>7</v>
      </c>
      <c r="G73" s="81">
        <v>0</v>
      </c>
      <c r="H73" s="81">
        <v>2</v>
      </c>
      <c r="I73" s="81">
        <v>1</v>
      </c>
      <c r="J73" s="81">
        <v>2</v>
      </c>
      <c r="K73" s="81">
        <v>2</v>
      </c>
      <c r="L73" s="81">
        <v>0</v>
      </c>
      <c r="M73" s="81">
        <v>1</v>
      </c>
      <c r="N73" s="81">
        <v>2</v>
      </c>
      <c r="O73" s="81">
        <v>0</v>
      </c>
      <c r="P73" s="81">
        <v>0</v>
      </c>
      <c r="Q73" s="81">
        <v>2</v>
      </c>
      <c r="R73" s="81">
        <v>0</v>
      </c>
      <c r="S73" s="81">
        <v>1</v>
      </c>
      <c r="T73" s="54"/>
      <c r="U73" s="60"/>
      <c r="V73" s="60"/>
      <c r="W73" s="60"/>
      <c r="X73" s="60"/>
      <c r="Y73" s="60"/>
      <c r="Z73" s="60"/>
      <c r="AA73" s="60"/>
      <c r="AB73" s="60"/>
      <c r="AC73" s="98" t="s">
        <v>97</v>
      </c>
      <c r="AD73" s="109" t="s">
        <v>3</v>
      </c>
      <c r="AE73" s="111">
        <v>20701.4</v>
      </c>
      <c r="AF73" s="111">
        <v>20573.85</v>
      </c>
      <c r="AG73" s="111">
        <v>19939.5</v>
      </c>
      <c r="AH73" s="111">
        <v>20539.5</v>
      </c>
      <c r="AI73" s="111">
        <v>19839.5</v>
      </c>
      <c r="AJ73" s="157">
        <f t="shared" si="0"/>
        <v>101593.75</v>
      </c>
      <c r="AK73" s="90">
        <v>2021</v>
      </c>
      <c r="AL73" s="10"/>
    </row>
    <row r="74" spans="1:38" s="8" customFormat="1" ht="31.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90" t="s">
        <v>122</v>
      </c>
      <c r="AD74" s="108" t="s">
        <v>92</v>
      </c>
      <c r="AE74" s="112">
        <v>100</v>
      </c>
      <c r="AF74" s="112">
        <v>100</v>
      </c>
      <c r="AG74" s="112">
        <v>100</v>
      </c>
      <c r="AH74" s="112">
        <v>100</v>
      </c>
      <c r="AI74" s="112">
        <v>100</v>
      </c>
      <c r="AJ74" s="157">
        <f t="shared" si="0"/>
        <v>500</v>
      </c>
      <c r="AK74" s="90">
        <v>2021</v>
      </c>
      <c r="AL74" s="10"/>
    </row>
    <row r="75" spans="1:38" s="8" customFormat="1" ht="31.5">
      <c r="A75" s="1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54"/>
      <c r="U75" s="60"/>
      <c r="V75" s="60"/>
      <c r="W75" s="60"/>
      <c r="X75" s="60"/>
      <c r="Y75" s="60"/>
      <c r="Z75" s="60"/>
      <c r="AA75" s="60"/>
      <c r="AB75" s="60"/>
      <c r="AC75" s="90" t="s">
        <v>123</v>
      </c>
      <c r="AD75" s="108" t="s">
        <v>92</v>
      </c>
      <c r="AE75" s="112">
        <v>100</v>
      </c>
      <c r="AF75" s="112">
        <v>100</v>
      </c>
      <c r="AG75" s="112">
        <v>100</v>
      </c>
      <c r="AH75" s="112">
        <v>100</v>
      </c>
      <c r="AI75" s="112">
        <v>100</v>
      </c>
      <c r="AJ75" s="157">
        <f t="shared" si="0"/>
        <v>500</v>
      </c>
      <c r="AK75" s="90">
        <v>2021</v>
      </c>
      <c r="AL75" s="10"/>
    </row>
    <row r="76" spans="1:38" s="8" customFormat="1" ht="54" customHeight="1">
      <c r="A76" s="1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54"/>
      <c r="U76" s="60"/>
      <c r="V76" s="60"/>
      <c r="W76" s="60"/>
      <c r="X76" s="60"/>
      <c r="Y76" s="60"/>
      <c r="Z76" s="60"/>
      <c r="AA76" s="60"/>
      <c r="AB76" s="60"/>
      <c r="AC76" s="90" t="s">
        <v>113</v>
      </c>
      <c r="AD76" s="108" t="s">
        <v>92</v>
      </c>
      <c r="AE76" s="112">
        <v>60</v>
      </c>
      <c r="AF76" s="112">
        <v>70</v>
      </c>
      <c r="AG76" s="112">
        <v>80</v>
      </c>
      <c r="AH76" s="112">
        <v>90</v>
      </c>
      <c r="AI76" s="112">
        <v>100</v>
      </c>
      <c r="AJ76" s="157">
        <f t="shared" si="0"/>
        <v>400</v>
      </c>
      <c r="AK76" s="90">
        <v>2021</v>
      </c>
      <c r="AL76" s="10"/>
    </row>
    <row r="77" spans="1:38" s="8" customFormat="1" ht="37.5" customHeight="1">
      <c r="A77" s="1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54"/>
      <c r="U77" s="60"/>
      <c r="V77" s="60"/>
      <c r="W77" s="60"/>
      <c r="X77" s="60"/>
      <c r="Y77" s="60"/>
      <c r="Z77" s="60"/>
      <c r="AA77" s="60"/>
      <c r="AB77" s="60"/>
      <c r="AC77" s="90" t="s">
        <v>118</v>
      </c>
      <c r="AD77" s="108" t="s">
        <v>92</v>
      </c>
      <c r="AE77" s="112">
        <v>100</v>
      </c>
      <c r="AF77" s="112">
        <v>100</v>
      </c>
      <c r="AG77" s="112">
        <v>100</v>
      </c>
      <c r="AH77" s="112">
        <v>100</v>
      </c>
      <c r="AI77" s="112">
        <v>100</v>
      </c>
      <c r="AJ77" s="157">
        <f t="shared" si="0"/>
        <v>500</v>
      </c>
      <c r="AK77" s="90">
        <v>2021</v>
      </c>
      <c r="AL77" s="10"/>
    </row>
    <row r="78" spans="1:38" s="8" customFormat="1" ht="31.5">
      <c r="A78" s="1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54"/>
      <c r="U78" s="60"/>
      <c r="V78" s="60"/>
      <c r="W78" s="60"/>
      <c r="X78" s="60"/>
      <c r="Y78" s="60"/>
      <c r="Z78" s="60"/>
      <c r="AA78" s="60"/>
      <c r="AB78" s="60"/>
      <c r="AC78" s="90" t="s">
        <v>112</v>
      </c>
      <c r="AD78" s="108" t="s">
        <v>108</v>
      </c>
      <c r="AE78" s="112">
        <v>9</v>
      </c>
      <c r="AF78" s="112">
        <v>9</v>
      </c>
      <c r="AG78" s="112">
        <v>9</v>
      </c>
      <c r="AH78" s="112">
        <v>9</v>
      </c>
      <c r="AI78" s="112">
        <v>9</v>
      </c>
      <c r="AJ78" s="157">
        <f t="shared" si="0"/>
        <v>45</v>
      </c>
      <c r="AK78" s="90">
        <v>2021</v>
      </c>
      <c r="AL78" s="10"/>
    </row>
    <row r="79" spans="1:38" s="8" customFormat="1" ht="47.25">
      <c r="A79" s="143"/>
      <c r="B79" s="81">
        <v>5</v>
      </c>
      <c r="C79" s="81">
        <v>7</v>
      </c>
      <c r="D79" s="81">
        <v>5</v>
      </c>
      <c r="E79" s="81">
        <v>0</v>
      </c>
      <c r="F79" s="81">
        <v>7</v>
      </c>
      <c r="G79" s="81">
        <v>0</v>
      </c>
      <c r="H79" s="81">
        <v>2</v>
      </c>
      <c r="I79" s="81">
        <v>1</v>
      </c>
      <c r="J79" s="81">
        <v>2</v>
      </c>
      <c r="K79" s="81">
        <v>2</v>
      </c>
      <c r="L79" s="81">
        <v>0</v>
      </c>
      <c r="M79" s="81">
        <v>1</v>
      </c>
      <c r="N79" s="81">
        <v>1</v>
      </c>
      <c r="O79" s="81">
        <v>0</v>
      </c>
      <c r="P79" s="81">
        <v>2</v>
      </c>
      <c r="Q79" s="81">
        <v>0</v>
      </c>
      <c r="R79" s="81">
        <v>0</v>
      </c>
      <c r="S79" s="81">
        <v>1</v>
      </c>
      <c r="T79" s="54"/>
      <c r="U79" s="60"/>
      <c r="V79" s="60"/>
      <c r="W79" s="60"/>
      <c r="X79" s="60"/>
      <c r="Y79" s="60"/>
      <c r="Z79" s="60"/>
      <c r="AA79" s="60"/>
      <c r="AB79" s="60"/>
      <c r="AC79" s="98" t="s">
        <v>252</v>
      </c>
      <c r="AD79" s="109" t="s">
        <v>3</v>
      </c>
      <c r="AE79" s="111">
        <v>0</v>
      </c>
      <c r="AF79" s="111">
        <v>2158</v>
      </c>
      <c r="AG79" s="111">
        <v>0</v>
      </c>
      <c r="AH79" s="111">
        <v>0</v>
      </c>
      <c r="AI79" s="111">
        <v>0</v>
      </c>
      <c r="AJ79" s="157">
        <f>AE79+AF79+AG79+AH79+AI79</f>
        <v>2158</v>
      </c>
      <c r="AK79" s="90">
        <v>2018</v>
      </c>
      <c r="AL79" s="10"/>
    </row>
    <row r="80" spans="1:38" s="8" customFormat="1" ht="31.5">
      <c r="A80" s="10"/>
      <c r="B80" s="81">
        <v>5</v>
      </c>
      <c r="C80" s="81">
        <v>7</v>
      </c>
      <c r="D80" s="81">
        <v>5</v>
      </c>
      <c r="E80" s="81">
        <v>0</v>
      </c>
      <c r="F80" s="81">
        <v>7</v>
      </c>
      <c r="G80" s="81">
        <v>0</v>
      </c>
      <c r="H80" s="81">
        <v>2</v>
      </c>
      <c r="I80" s="85">
        <v>1</v>
      </c>
      <c r="J80" s="85">
        <v>2</v>
      </c>
      <c r="K80" s="85">
        <v>2</v>
      </c>
      <c r="L80" s="85">
        <v>0</v>
      </c>
      <c r="M80" s="85">
        <v>1</v>
      </c>
      <c r="N80" s="85">
        <v>2</v>
      </c>
      <c r="O80" s="85">
        <v>0</v>
      </c>
      <c r="P80" s="85">
        <v>0</v>
      </c>
      <c r="Q80" s="85">
        <v>3</v>
      </c>
      <c r="R80" s="85">
        <v>0</v>
      </c>
      <c r="S80" s="85">
        <v>1</v>
      </c>
      <c r="T80" s="71"/>
      <c r="U80" s="72"/>
      <c r="V80" s="72"/>
      <c r="W80" s="72"/>
      <c r="X80" s="72"/>
      <c r="Y80" s="72"/>
      <c r="Z80" s="72"/>
      <c r="AA80" s="72"/>
      <c r="AB80" s="72"/>
      <c r="AC80" s="98" t="s">
        <v>170</v>
      </c>
      <c r="AD80" s="109" t="s">
        <v>98</v>
      </c>
      <c r="AE80" s="111">
        <v>1033.05</v>
      </c>
      <c r="AF80" s="111">
        <v>1546.9</v>
      </c>
      <c r="AG80" s="111">
        <v>0</v>
      </c>
      <c r="AH80" s="111">
        <v>0</v>
      </c>
      <c r="AI80" s="111">
        <v>0</v>
      </c>
      <c r="AJ80" s="157">
        <f t="shared" si="0"/>
        <v>2579.95</v>
      </c>
      <c r="AK80" s="90">
        <v>2018</v>
      </c>
      <c r="AL80" s="10"/>
    </row>
    <row r="81" spans="1:38" s="8" customFormat="1" ht="31.5">
      <c r="A81" s="1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54"/>
      <c r="U81" s="60"/>
      <c r="V81" s="60"/>
      <c r="W81" s="60"/>
      <c r="X81" s="60"/>
      <c r="Y81" s="60"/>
      <c r="Z81" s="60"/>
      <c r="AA81" s="60"/>
      <c r="AB81" s="60"/>
      <c r="AC81" s="90" t="s">
        <v>109</v>
      </c>
      <c r="AD81" s="108" t="s">
        <v>92</v>
      </c>
      <c r="AE81" s="112">
        <v>100</v>
      </c>
      <c r="AF81" s="112">
        <v>100</v>
      </c>
      <c r="AG81" s="112">
        <v>100</v>
      </c>
      <c r="AH81" s="112">
        <v>100</v>
      </c>
      <c r="AI81" s="112">
        <v>100</v>
      </c>
      <c r="AJ81" s="157">
        <f t="shared" si="0"/>
        <v>500</v>
      </c>
      <c r="AK81" s="90">
        <v>2021</v>
      </c>
      <c r="AL81" s="10"/>
    </row>
    <row r="82" spans="1:38" s="8" customFormat="1" ht="31.5">
      <c r="A82" s="1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54"/>
      <c r="U82" s="60"/>
      <c r="V82" s="60"/>
      <c r="W82" s="60"/>
      <c r="X82" s="60"/>
      <c r="Y82" s="60"/>
      <c r="Z82" s="60"/>
      <c r="AA82" s="60"/>
      <c r="AB82" s="60"/>
      <c r="AC82" s="90" t="s">
        <v>171</v>
      </c>
      <c r="AD82" s="108" t="s">
        <v>92</v>
      </c>
      <c r="AE82" s="112">
        <v>0</v>
      </c>
      <c r="AF82" s="112">
        <v>31</v>
      </c>
      <c r="AG82" s="112">
        <v>18</v>
      </c>
      <c r="AH82" s="112">
        <v>6</v>
      </c>
      <c r="AI82" s="112">
        <v>0</v>
      </c>
      <c r="AJ82" s="157">
        <f t="shared" si="0"/>
        <v>55</v>
      </c>
      <c r="AK82" s="90">
        <v>2021</v>
      </c>
      <c r="AL82" s="10"/>
    </row>
    <row r="83" spans="1:38" s="8" customFormat="1" ht="31.5">
      <c r="A83" s="1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54"/>
      <c r="U83" s="60"/>
      <c r="V83" s="60"/>
      <c r="W83" s="60"/>
      <c r="X83" s="60"/>
      <c r="Y83" s="60"/>
      <c r="Z83" s="60"/>
      <c r="AA83" s="60"/>
      <c r="AB83" s="60"/>
      <c r="AC83" s="90" t="s">
        <v>110</v>
      </c>
      <c r="AD83" s="108" t="s">
        <v>92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57">
        <f t="shared" si="0"/>
        <v>0</v>
      </c>
      <c r="AK83" s="90">
        <v>2018</v>
      </c>
      <c r="AL83" s="10"/>
    </row>
    <row r="84" spans="1:38" s="8" customFormat="1" ht="63">
      <c r="A84" s="10"/>
      <c r="B84" s="81">
        <v>5</v>
      </c>
      <c r="C84" s="81">
        <v>7</v>
      </c>
      <c r="D84" s="81">
        <v>5</v>
      </c>
      <c r="E84" s="81">
        <v>0</v>
      </c>
      <c r="F84" s="81">
        <v>7</v>
      </c>
      <c r="G84" s="81">
        <v>0</v>
      </c>
      <c r="H84" s="81">
        <v>2</v>
      </c>
      <c r="I84" s="81">
        <v>1</v>
      </c>
      <c r="J84" s="81">
        <v>2</v>
      </c>
      <c r="K84" s="81">
        <v>2</v>
      </c>
      <c r="L84" s="81">
        <v>0</v>
      </c>
      <c r="M84" s="81">
        <v>1</v>
      </c>
      <c r="N84" s="81" t="s">
        <v>194</v>
      </c>
      <c r="O84" s="81">
        <v>0</v>
      </c>
      <c r="P84" s="81">
        <v>4</v>
      </c>
      <c r="Q84" s="81">
        <v>4</v>
      </c>
      <c r="R84" s="81">
        <v>0</v>
      </c>
      <c r="S84" s="81"/>
      <c r="T84" s="71"/>
      <c r="U84" s="72"/>
      <c r="V84" s="72"/>
      <c r="W84" s="72"/>
      <c r="X84" s="72"/>
      <c r="Y84" s="72"/>
      <c r="Z84" s="72"/>
      <c r="AA84" s="72"/>
      <c r="AB84" s="72"/>
      <c r="AC84" s="98" t="s">
        <v>235</v>
      </c>
      <c r="AD84" s="109" t="s">
        <v>3</v>
      </c>
      <c r="AE84" s="111">
        <v>193.5</v>
      </c>
      <c r="AF84" s="111">
        <v>715.7</v>
      </c>
      <c r="AG84" s="111">
        <v>600</v>
      </c>
      <c r="AH84" s="111">
        <v>0</v>
      </c>
      <c r="AI84" s="111">
        <v>0</v>
      </c>
      <c r="AJ84" s="157">
        <f>AE84+AF84+AG84+AH84+AI84</f>
        <v>1509.2</v>
      </c>
      <c r="AK84" s="90">
        <v>2021</v>
      </c>
      <c r="AL84" s="10"/>
    </row>
    <row r="85" spans="1:38" s="8" customFormat="1" ht="83.25" customHeight="1">
      <c r="A85" s="10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 t="s">
        <v>194</v>
      </c>
      <c r="O85" s="81">
        <v>0</v>
      </c>
      <c r="P85" s="81">
        <v>4</v>
      </c>
      <c r="Q85" s="81">
        <v>4</v>
      </c>
      <c r="R85" s="81">
        <v>0</v>
      </c>
      <c r="S85" s="81"/>
      <c r="T85" s="71"/>
      <c r="U85" s="72"/>
      <c r="V85" s="72"/>
      <c r="W85" s="72"/>
      <c r="X85" s="72"/>
      <c r="Y85" s="72"/>
      <c r="Z85" s="72"/>
      <c r="AA85" s="72"/>
      <c r="AB85" s="72"/>
      <c r="AC85" s="98" t="s">
        <v>254</v>
      </c>
      <c r="AD85" s="109" t="s">
        <v>3</v>
      </c>
      <c r="AE85" s="111">
        <v>0</v>
      </c>
      <c r="AF85" s="111">
        <v>67</v>
      </c>
      <c r="AG85" s="111">
        <v>0</v>
      </c>
      <c r="AH85" s="111">
        <v>0</v>
      </c>
      <c r="AI85" s="111">
        <v>0</v>
      </c>
      <c r="AJ85" s="157">
        <f>AE85+AF85+AG85+AH85+AI85</f>
        <v>67</v>
      </c>
      <c r="AK85" s="90">
        <v>2018</v>
      </c>
      <c r="AL85" s="10"/>
    </row>
    <row r="86" spans="1:38" s="8" customFormat="1" ht="63">
      <c r="A86" s="10"/>
      <c r="B86" s="81">
        <v>5</v>
      </c>
      <c r="C86" s="81">
        <v>7</v>
      </c>
      <c r="D86" s="81">
        <v>5</v>
      </c>
      <c r="E86" s="81">
        <v>0</v>
      </c>
      <c r="F86" s="81">
        <v>7</v>
      </c>
      <c r="G86" s="81">
        <v>0</v>
      </c>
      <c r="H86" s="81">
        <v>2</v>
      </c>
      <c r="I86" s="81">
        <v>1</v>
      </c>
      <c r="J86" s="81">
        <v>2</v>
      </c>
      <c r="K86" s="81">
        <v>2</v>
      </c>
      <c r="L86" s="81">
        <v>0</v>
      </c>
      <c r="M86" s="81">
        <v>1</v>
      </c>
      <c r="N86" s="81">
        <v>1</v>
      </c>
      <c r="O86" s="81">
        <v>0</v>
      </c>
      <c r="P86" s="81">
        <v>4</v>
      </c>
      <c r="Q86" s="81">
        <v>4</v>
      </c>
      <c r="R86" s="81">
        <v>0</v>
      </c>
      <c r="S86" s="81"/>
      <c r="T86" s="71"/>
      <c r="U86" s="72"/>
      <c r="V86" s="72"/>
      <c r="W86" s="72"/>
      <c r="X86" s="72"/>
      <c r="Y86" s="72"/>
      <c r="Z86" s="72"/>
      <c r="AA86" s="72"/>
      <c r="AB86" s="72"/>
      <c r="AC86" s="98" t="s">
        <v>236</v>
      </c>
      <c r="AD86" s="109" t="s">
        <v>3</v>
      </c>
      <c r="AE86" s="111">
        <v>773.6</v>
      </c>
      <c r="AF86" s="111">
        <v>2589.1</v>
      </c>
      <c r="AG86" s="111">
        <v>0</v>
      </c>
      <c r="AH86" s="111">
        <v>0</v>
      </c>
      <c r="AI86" s="111">
        <v>0</v>
      </c>
      <c r="AJ86" s="157">
        <f t="shared" si="0"/>
        <v>3362.7</v>
      </c>
      <c r="AK86" s="90">
        <v>2018</v>
      </c>
      <c r="AL86" s="10"/>
    </row>
    <row r="87" spans="1:38" s="8" customFormat="1" ht="47.25">
      <c r="A87" s="10"/>
      <c r="B87" s="81">
        <v>5</v>
      </c>
      <c r="C87" s="81">
        <v>7</v>
      </c>
      <c r="D87" s="81">
        <v>5</v>
      </c>
      <c r="E87" s="81">
        <v>0</v>
      </c>
      <c r="F87" s="81">
        <v>7</v>
      </c>
      <c r="G87" s="81">
        <v>0</v>
      </c>
      <c r="H87" s="85">
        <v>2</v>
      </c>
      <c r="I87" s="85">
        <v>1</v>
      </c>
      <c r="J87" s="85">
        <v>2</v>
      </c>
      <c r="K87" s="85">
        <v>2</v>
      </c>
      <c r="L87" s="85">
        <v>0</v>
      </c>
      <c r="M87" s="85">
        <v>1</v>
      </c>
      <c r="N87" s="85">
        <v>2</v>
      </c>
      <c r="O87" s="85">
        <v>0</v>
      </c>
      <c r="P87" s="85">
        <v>8</v>
      </c>
      <c r="Q87" s="85">
        <v>3</v>
      </c>
      <c r="R87" s="85">
        <v>0</v>
      </c>
      <c r="S87" s="84">
        <v>1</v>
      </c>
      <c r="T87" s="54"/>
      <c r="U87" s="60"/>
      <c r="V87" s="60"/>
      <c r="W87" s="60"/>
      <c r="X87" s="60"/>
      <c r="Y87" s="60"/>
      <c r="Z87" s="60"/>
      <c r="AA87" s="60"/>
      <c r="AB87" s="60"/>
      <c r="AC87" s="98" t="s">
        <v>191</v>
      </c>
      <c r="AD87" s="109" t="s">
        <v>105</v>
      </c>
      <c r="AE87" s="111">
        <v>1009.1</v>
      </c>
      <c r="AF87" s="111">
        <v>43.65</v>
      </c>
      <c r="AG87" s="111">
        <v>0</v>
      </c>
      <c r="AH87" s="111">
        <v>0</v>
      </c>
      <c r="AI87" s="111">
        <v>0</v>
      </c>
      <c r="AJ87" s="157">
        <f t="shared" si="0"/>
        <v>1052.75</v>
      </c>
      <c r="AK87" s="90">
        <v>2021</v>
      </c>
      <c r="AL87" s="10"/>
    </row>
    <row r="88" spans="1:38" s="8" customFormat="1" ht="47.25">
      <c r="A88" s="10"/>
      <c r="B88" s="81">
        <v>5</v>
      </c>
      <c r="C88" s="81">
        <v>7</v>
      </c>
      <c r="D88" s="81">
        <v>5</v>
      </c>
      <c r="E88" s="81">
        <v>0</v>
      </c>
      <c r="F88" s="81">
        <v>7</v>
      </c>
      <c r="G88" s="81">
        <v>0</v>
      </c>
      <c r="H88" s="81">
        <v>2</v>
      </c>
      <c r="I88" s="81">
        <v>1</v>
      </c>
      <c r="J88" s="81">
        <v>2</v>
      </c>
      <c r="K88" s="81">
        <v>2</v>
      </c>
      <c r="L88" s="81">
        <v>0</v>
      </c>
      <c r="M88" s="81">
        <v>1</v>
      </c>
      <c r="N88" s="81" t="s">
        <v>194</v>
      </c>
      <c r="O88" s="81">
        <v>0</v>
      </c>
      <c r="P88" s="81">
        <v>2</v>
      </c>
      <c r="Q88" s="81">
        <v>3</v>
      </c>
      <c r="R88" s="81">
        <v>0</v>
      </c>
      <c r="S88" s="81"/>
      <c r="T88" s="71"/>
      <c r="U88" s="72"/>
      <c r="V88" s="72"/>
      <c r="W88" s="72"/>
      <c r="X88" s="72"/>
      <c r="Y88" s="72"/>
      <c r="Z88" s="72"/>
      <c r="AA88" s="72"/>
      <c r="AB88" s="72"/>
      <c r="AC88" s="98" t="s">
        <v>209</v>
      </c>
      <c r="AD88" s="109" t="s">
        <v>105</v>
      </c>
      <c r="AE88" s="111">
        <v>1473</v>
      </c>
      <c r="AF88" s="111">
        <v>1579.4</v>
      </c>
      <c r="AG88" s="111">
        <v>1624.9</v>
      </c>
      <c r="AH88" s="111">
        <v>1624.9</v>
      </c>
      <c r="AI88" s="111">
        <v>1624.9</v>
      </c>
      <c r="AJ88" s="157">
        <f t="shared" si="0"/>
        <v>7927.1</v>
      </c>
      <c r="AK88" s="90">
        <v>2021</v>
      </c>
      <c r="AL88" s="10"/>
    </row>
    <row r="89" spans="1:38" s="8" customFormat="1" ht="47.25">
      <c r="A89" s="10"/>
      <c r="B89" s="81">
        <v>5</v>
      </c>
      <c r="C89" s="81">
        <v>7</v>
      </c>
      <c r="D89" s="81">
        <v>5</v>
      </c>
      <c r="E89" s="81">
        <v>0</v>
      </c>
      <c r="F89" s="81">
        <v>7</v>
      </c>
      <c r="G89" s="81">
        <v>0</v>
      </c>
      <c r="H89" s="81">
        <v>2</v>
      </c>
      <c r="I89" s="81">
        <v>1</v>
      </c>
      <c r="J89" s="81">
        <v>2</v>
      </c>
      <c r="K89" s="81">
        <v>2</v>
      </c>
      <c r="L89" s="81">
        <v>0</v>
      </c>
      <c r="M89" s="81">
        <v>1</v>
      </c>
      <c r="N89" s="81">
        <v>1</v>
      </c>
      <c r="O89" s="81">
        <v>0</v>
      </c>
      <c r="P89" s="81">
        <v>2</v>
      </c>
      <c r="Q89" s="81">
        <v>3</v>
      </c>
      <c r="R89" s="81">
        <v>0</v>
      </c>
      <c r="S89" s="81"/>
      <c r="T89" s="71"/>
      <c r="U89" s="72"/>
      <c r="V89" s="72"/>
      <c r="W89" s="72"/>
      <c r="X89" s="72"/>
      <c r="Y89" s="72"/>
      <c r="Z89" s="72"/>
      <c r="AA89" s="72"/>
      <c r="AB89" s="72"/>
      <c r="AC89" s="98" t="s">
        <v>210</v>
      </c>
      <c r="AD89" s="109" t="s">
        <v>105</v>
      </c>
      <c r="AE89" s="111">
        <v>1298.3</v>
      </c>
      <c r="AF89" s="111">
        <v>1277.5</v>
      </c>
      <c r="AG89" s="111">
        <v>0</v>
      </c>
      <c r="AH89" s="111">
        <v>0</v>
      </c>
      <c r="AI89" s="111">
        <v>0</v>
      </c>
      <c r="AJ89" s="157">
        <f t="shared" si="0"/>
        <v>2575.8</v>
      </c>
      <c r="AK89" s="90">
        <v>2021</v>
      </c>
      <c r="AL89" s="10"/>
    </row>
    <row r="90" spans="1:38" s="8" customFormat="1" ht="47.25">
      <c r="A90" s="10"/>
      <c r="B90" s="69"/>
      <c r="C90" s="69"/>
      <c r="D90" s="69"/>
      <c r="E90" s="70"/>
      <c r="F90" s="70"/>
      <c r="G90" s="70"/>
      <c r="H90" s="70"/>
      <c r="I90" s="70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2"/>
      <c r="V90" s="72"/>
      <c r="W90" s="72"/>
      <c r="X90" s="72"/>
      <c r="Y90" s="72"/>
      <c r="Z90" s="72"/>
      <c r="AA90" s="72"/>
      <c r="AB90" s="72"/>
      <c r="AC90" s="91" t="s">
        <v>220</v>
      </c>
      <c r="AD90" s="109" t="s">
        <v>92</v>
      </c>
      <c r="AE90" s="111">
        <v>100</v>
      </c>
      <c r="AF90" s="111">
        <v>100</v>
      </c>
      <c r="AG90" s="111">
        <v>100</v>
      </c>
      <c r="AH90" s="111">
        <v>100</v>
      </c>
      <c r="AI90" s="111">
        <v>100</v>
      </c>
      <c r="AJ90" s="157">
        <f t="shared" si="0"/>
        <v>500</v>
      </c>
      <c r="AK90" s="90">
        <v>2021</v>
      </c>
      <c r="AL90" s="10"/>
    </row>
    <row r="91" spans="1:38" s="8" customFormat="1" ht="47.25">
      <c r="A91" s="10"/>
      <c r="B91" s="81">
        <v>5</v>
      </c>
      <c r="C91" s="81">
        <v>7</v>
      </c>
      <c r="D91" s="81">
        <v>5</v>
      </c>
      <c r="E91" s="81">
        <v>0</v>
      </c>
      <c r="F91" s="81">
        <v>7</v>
      </c>
      <c r="G91" s="81">
        <v>0</v>
      </c>
      <c r="H91" s="81">
        <v>2</v>
      </c>
      <c r="I91" s="81">
        <v>1</v>
      </c>
      <c r="J91" s="81">
        <v>2</v>
      </c>
      <c r="K91" s="81">
        <v>2</v>
      </c>
      <c r="L91" s="81">
        <v>0</v>
      </c>
      <c r="M91" s="81">
        <v>1</v>
      </c>
      <c r="N91" s="81" t="s">
        <v>194</v>
      </c>
      <c r="O91" s="81">
        <v>0</v>
      </c>
      <c r="P91" s="81">
        <v>2</v>
      </c>
      <c r="Q91" s="81">
        <v>5</v>
      </c>
      <c r="R91" s="81">
        <v>0</v>
      </c>
      <c r="S91" s="71"/>
      <c r="T91" s="71"/>
      <c r="U91" s="72"/>
      <c r="V91" s="72"/>
      <c r="W91" s="72"/>
      <c r="X91" s="72"/>
      <c r="Y91" s="72"/>
      <c r="Z91" s="72"/>
      <c r="AA91" s="72"/>
      <c r="AB91" s="72"/>
      <c r="AC91" s="98" t="s">
        <v>221</v>
      </c>
      <c r="AD91" s="109" t="s">
        <v>105</v>
      </c>
      <c r="AE91" s="111">
        <v>5837.95</v>
      </c>
      <c r="AF91" s="111">
        <v>5493</v>
      </c>
      <c r="AG91" s="111">
        <v>4935.6</v>
      </c>
      <c r="AH91" s="111">
        <v>4935.6</v>
      </c>
      <c r="AI91" s="111">
        <v>4935.6</v>
      </c>
      <c r="AJ91" s="157">
        <f t="shared" si="0"/>
        <v>26137.75</v>
      </c>
      <c r="AK91" s="90">
        <v>2021</v>
      </c>
      <c r="AL91" s="10"/>
    </row>
    <row r="92" spans="1:38" s="8" customFormat="1" ht="63">
      <c r="A92" s="10"/>
      <c r="B92" s="81">
        <v>5</v>
      </c>
      <c r="C92" s="81">
        <v>7</v>
      </c>
      <c r="D92" s="81">
        <v>5</v>
      </c>
      <c r="E92" s="81">
        <v>0</v>
      </c>
      <c r="F92" s="81">
        <v>7</v>
      </c>
      <c r="G92" s="81">
        <v>0</v>
      </c>
      <c r="H92" s="81">
        <v>2</v>
      </c>
      <c r="I92" s="81">
        <v>1</v>
      </c>
      <c r="J92" s="81">
        <v>2</v>
      </c>
      <c r="K92" s="81">
        <v>2</v>
      </c>
      <c r="L92" s="81">
        <v>0</v>
      </c>
      <c r="M92" s="81">
        <v>1</v>
      </c>
      <c r="N92" s="81">
        <v>1</v>
      </c>
      <c r="O92" s="81">
        <v>0</v>
      </c>
      <c r="P92" s="81">
        <v>2</v>
      </c>
      <c r="Q92" s="81">
        <v>5</v>
      </c>
      <c r="R92" s="81">
        <v>0</v>
      </c>
      <c r="S92" s="71"/>
      <c r="T92" s="71"/>
      <c r="U92" s="72"/>
      <c r="V92" s="72"/>
      <c r="W92" s="72"/>
      <c r="X92" s="72"/>
      <c r="Y92" s="72"/>
      <c r="Z92" s="72"/>
      <c r="AA92" s="72"/>
      <c r="AB92" s="72"/>
      <c r="AC92" s="98" t="s">
        <v>211</v>
      </c>
      <c r="AD92" s="109" t="s">
        <v>105</v>
      </c>
      <c r="AE92" s="111">
        <v>1208.3</v>
      </c>
      <c r="AF92" s="111">
        <v>1176.4</v>
      </c>
      <c r="AG92" s="111">
        <v>0</v>
      </c>
      <c r="AH92" s="111">
        <v>0</v>
      </c>
      <c r="AI92" s="111">
        <v>0</v>
      </c>
      <c r="AJ92" s="157">
        <f t="shared" si="0"/>
        <v>2384.7</v>
      </c>
      <c r="AK92" s="90">
        <v>2021</v>
      </c>
      <c r="AL92" s="10"/>
    </row>
    <row r="93" spans="1:38" s="8" customFormat="1" ht="31.5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90" t="s">
        <v>111</v>
      </c>
      <c r="AD93" s="108" t="s">
        <v>92</v>
      </c>
      <c r="AE93" s="112">
        <v>22</v>
      </c>
      <c r="AF93" s="112">
        <v>22</v>
      </c>
      <c r="AG93" s="112">
        <v>22</v>
      </c>
      <c r="AH93" s="112">
        <v>22</v>
      </c>
      <c r="AI93" s="112">
        <v>22</v>
      </c>
      <c r="AJ93" s="157">
        <f t="shared" si="0"/>
        <v>110</v>
      </c>
      <c r="AK93" s="90">
        <v>2021</v>
      </c>
      <c r="AL93" s="10"/>
    </row>
    <row r="94" spans="1:38" s="8" customFormat="1" ht="63">
      <c r="A94" s="10"/>
      <c r="B94" s="49"/>
      <c r="C94" s="49"/>
      <c r="D94" s="49"/>
      <c r="E94" s="59"/>
      <c r="F94" s="59"/>
      <c r="G94" s="59"/>
      <c r="H94" s="59"/>
      <c r="I94" s="59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90" t="s">
        <v>231</v>
      </c>
      <c r="AD94" s="108" t="s">
        <v>92</v>
      </c>
      <c r="AE94" s="112">
        <v>100</v>
      </c>
      <c r="AF94" s="112">
        <v>100</v>
      </c>
      <c r="AG94" s="112">
        <v>100</v>
      </c>
      <c r="AH94" s="112">
        <v>100</v>
      </c>
      <c r="AI94" s="112">
        <v>100</v>
      </c>
      <c r="AJ94" s="157">
        <f t="shared" si="0"/>
        <v>500</v>
      </c>
      <c r="AK94" s="90">
        <v>2021</v>
      </c>
      <c r="AL94" s="10"/>
    </row>
    <row r="95" spans="1:38" s="8" customFormat="1" ht="63">
      <c r="A95" s="10"/>
      <c r="B95" s="49"/>
      <c r="C95" s="49"/>
      <c r="D95" s="49"/>
      <c r="E95" s="59"/>
      <c r="F95" s="59"/>
      <c r="G95" s="59"/>
      <c r="H95" s="59"/>
      <c r="I95" s="59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90" t="s">
        <v>232</v>
      </c>
      <c r="AD95" s="108" t="s">
        <v>92</v>
      </c>
      <c r="AE95" s="112">
        <v>100</v>
      </c>
      <c r="AF95" s="112">
        <v>100</v>
      </c>
      <c r="AG95" s="112">
        <v>100</v>
      </c>
      <c r="AH95" s="112">
        <v>100</v>
      </c>
      <c r="AI95" s="112">
        <v>100</v>
      </c>
      <c r="AJ95" s="157">
        <f t="shared" si="0"/>
        <v>500</v>
      </c>
      <c r="AK95" s="90">
        <v>2021</v>
      </c>
      <c r="AL95" s="10"/>
    </row>
    <row r="96" spans="1:38" s="8" customFormat="1" ht="78.75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60"/>
      <c r="V96" s="60"/>
      <c r="W96" s="60"/>
      <c r="X96" s="60"/>
      <c r="Y96" s="60"/>
      <c r="Z96" s="60"/>
      <c r="AA96" s="60"/>
      <c r="AB96" s="60"/>
      <c r="AC96" s="90" t="s">
        <v>233</v>
      </c>
      <c r="AD96" s="108" t="s">
        <v>92</v>
      </c>
      <c r="AE96" s="112">
        <v>100</v>
      </c>
      <c r="AF96" s="112">
        <v>100</v>
      </c>
      <c r="AG96" s="112">
        <v>100</v>
      </c>
      <c r="AH96" s="112">
        <v>100</v>
      </c>
      <c r="AI96" s="112">
        <v>100</v>
      </c>
      <c r="AJ96" s="157">
        <f t="shared" si="0"/>
        <v>500</v>
      </c>
      <c r="AK96" s="90">
        <v>2021</v>
      </c>
      <c r="AL96" s="10"/>
    </row>
    <row r="97" spans="1:38" s="8" customFormat="1" ht="63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0" t="s">
        <v>234</v>
      </c>
      <c r="AD97" s="108" t="s">
        <v>92</v>
      </c>
      <c r="AE97" s="112">
        <v>100</v>
      </c>
      <c r="AF97" s="112">
        <v>100</v>
      </c>
      <c r="AG97" s="112">
        <v>100</v>
      </c>
      <c r="AH97" s="112">
        <v>100</v>
      </c>
      <c r="AI97" s="112">
        <v>100</v>
      </c>
      <c r="AJ97" s="157">
        <f t="shared" si="0"/>
        <v>500</v>
      </c>
      <c r="AK97" s="90">
        <v>2021</v>
      </c>
      <c r="AL97" s="10"/>
    </row>
    <row r="98" spans="1:38" s="8" customFormat="1" ht="31.5">
      <c r="A98" s="10"/>
      <c r="B98" s="81">
        <v>5</v>
      </c>
      <c r="C98" s="81">
        <v>7</v>
      </c>
      <c r="D98" s="81">
        <v>5</v>
      </c>
      <c r="E98" s="81">
        <v>0</v>
      </c>
      <c r="F98" s="81">
        <v>7</v>
      </c>
      <c r="G98" s="81">
        <v>0</v>
      </c>
      <c r="H98" s="81">
        <v>2</v>
      </c>
      <c r="I98" s="81">
        <v>1</v>
      </c>
      <c r="J98" s="81">
        <v>2</v>
      </c>
      <c r="K98" s="81">
        <v>2</v>
      </c>
      <c r="L98" s="81">
        <v>0</v>
      </c>
      <c r="M98" s="81">
        <v>1</v>
      </c>
      <c r="N98" s="81">
        <v>1</v>
      </c>
      <c r="O98" s="81">
        <v>0</v>
      </c>
      <c r="P98" s="81">
        <v>7</v>
      </c>
      <c r="Q98" s="81">
        <v>5</v>
      </c>
      <c r="R98" s="81">
        <v>0</v>
      </c>
      <c r="S98" s="81">
        <v>10</v>
      </c>
      <c r="T98" s="71"/>
      <c r="U98" s="72"/>
      <c r="V98" s="72"/>
      <c r="W98" s="72"/>
      <c r="X98" s="72"/>
      <c r="Y98" s="72"/>
      <c r="Z98" s="72"/>
      <c r="AA98" s="72"/>
      <c r="AB98" s="72"/>
      <c r="AC98" s="98" t="s">
        <v>172</v>
      </c>
      <c r="AD98" s="109" t="s">
        <v>3</v>
      </c>
      <c r="AE98" s="111">
        <v>76900.1</v>
      </c>
      <c r="AF98" s="111">
        <v>81358</v>
      </c>
      <c r="AG98" s="111">
        <v>79849</v>
      </c>
      <c r="AH98" s="111">
        <v>79850</v>
      </c>
      <c r="AI98" s="111">
        <v>79850</v>
      </c>
      <c r="AJ98" s="157">
        <f t="shared" si="0"/>
        <v>397807.1</v>
      </c>
      <c r="AK98" s="90">
        <v>2021</v>
      </c>
      <c r="AL98" s="10"/>
    </row>
    <row r="99" spans="1:38" s="8" customFormat="1" ht="47.25">
      <c r="A99" s="10"/>
      <c r="B99" s="81">
        <v>5</v>
      </c>
      <c r="C99" s="81">
        <v>7</v>
      </c>
      <c r="D99" s="81">
        <v>5</v>
      </c>
      <c r="E99" s="81">
        <v>0</v>
      </c>
      <c r="F99" s="81">
        <v>7</v>
      </c>
      <c r="G99" s="81">
        <v>0</v>
      </c>
      <c r="H99" s="81">
        <v>2</v>
      </c>
      <c r="I99" s="81">
        <v>1</v>
      </c>
      <c r="J99" s="81">
        <v>2</v>
      </c>
      <c r="K99" s="81">
        <v>2</v>
      </c>
      <c r="L99" s="81">
        <v>0</v>
      </c>
      <c r="M99" s="81">
        <v>1</v>
      </c>
      <c r="N99" s="81" t="s">
        <v>194</v>
      </c>
      <c r="O99" s="81">
        <v>0</v>
      </c>
      <c r="P99" s="81">
        <v>2</v>
      </c>
      <c r="Q99" s="81">
        <v>0</v>
      </c>
      <c r="R99" s="81">
        <v>0</v>
      </c>
      <c r="S99" s="81">
        <v>1</v>
      </c>
      <c r="T99" s="54"/>
      <c r="U99" s="60"/>
      <c r="V99" s="60"/>
      <c r="W99" s="60"/>
      <c r="X99" s="60"/>
      <c r="Y99" s="60"/>
      <c r="Z99" s="60"/>
      <c r="AA99" s="60"/>
      <c r="AB99" s="60"/>
      <c r="AC99" s="98" t="s">
        <v>252</v>
      </c>
      <c r="AD99" s="109" t="s">
        <v>3</v>
      </c>
      <c r="AE99" s="111">
        <v>0</v>
      </c>
      <c r="AF99" s="111">
        <v>216</v>
      </c>
      <c r="AG99" s="111">
        <v>0</v>
      </c>
      <c r="AH99" s="111">
        <v>0</v>
      </c>
      <c r="AI99" s="111">
        <v>0</v>
      </c>
      <c r="AJ99" s="157">
        <f>AE99+AF99+AG99+AH99+AI99</f>
        <v>216</v>
      </c>
      <c r="AK99" s="90">
        <v>2018</v>
      </c>
      <c r="AL99" s="10"/>
    </row>
    <row r="100" spans="1:38" s="8" customFormat="1" ht="63">
      <c r="A100" s="10"/>
      <c r="B100" s="80">
        <v>5</v>
      </c>
      <c r="C100" s="80">
        <v>7</v>
      </c>
      <c r="D100" s="80">
        <v>5</v>
      </c>
      <c r="E100" s="82">
        <v>0</v>
      </c>
      <c r="F100" s="82">
        <v>7</v>
      </c>
      <c r="G100" s="82">
        <v>0</v>
      </c>
      <c r="H100" s="82">
        <v>2</v>
      </c>
      <c r="I100" s="82">
        <v>1</v>
      </c>
      <c r="J100" s="80">
        <v>2</v>
      </c>
      <c r="K100" s="80">
        <v>2</v>
      </c>
      <c r="L100" s="80">
        <v>7</v>
      </c>
      <c r="M100" s="80">
        <v>4</v>
      </c>
      <c r="N100" s="80">
        <v>0</v>
      </c>
      <c r="O100" s="49">
        <v>0</v>
      </c>
      <c r="P100" s="49">
        <v>0</v>
      </c>
      <c r="Q100" s="49">
        <v>0</v>
      </c>
      <c r="R100" s="49">
        <v>0</v>
      </c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92" t="s">
        <v>184</v>
      </c>
      <c r="AD100" s="108" t="s">
        <v>3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57">
        <f t="shared" si="0"/>
        <v>0</v>
      </c>
      <c r="AK100" s="90">
        <v>2021</v>
      </c>
      <c r="AL100" s="10"/>
    </row>
    <row r="101" spans="1:38" s="8" customFormat="1" ht="51.75" customHeight="1">
      <c r="A101" s="10"/>
      <c r="B101" s="80"/>
      <c r="C101" s="80"/>
      <c r="D101" s="80"/>
      <c r="E101" s="82"/>
      <c r="F101" s="82"/>
      <c r="G101" s="82"/>
      <c r="H101" s="82"/>
      <c r="I101" s="82"/>
      <c r="J101" s="80"/>
      <c r="K101" s="80"/>
      <c r="L101" s="80"/>
      <c r="M101" s="80"/>
      <c r="N101" s="80"/>
      <c r="O101" s="49"/>
      <c r="P101" s="49"/>
      <c r="Q101" s="49"/>
      <c r="R101" s="49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92" t="s">
        <v>244</v>
      </c>
      <c r="AD101" s="108" t="s">
        <v>3</v>
      </c>
      <c r="AE101" s="112">
        <v>0</v>
      </c>
      <c r="AF101" s="112">
        <v>0</v>
      </c>
      <c r="AG101" s="112">
        <v>0</v>
      </c>
      <c r="AH101" s="112">
        <v>0</v>
      </c>
      <c r="AI101" s="112">
        <v>0</v>
      </c>
      <c r="AJ101" s="157">
        <f t="shared" si="0"/>
        <v>0</v>
      </c>
      <c r="AK101" s="90">
        <v>2021</v>
      </c>
      <c r="AL101" s="10"/>
    </row>
    <row r="102" spans="1:38" s="8" customFormat="1" ht="47.25">
      <c r="A102" s="10"/>
      <c r="B102" s="80">
        <v>5</v>
      </c>
      <c r="C102" s="80">
        <v>7</v>
      </c>
      <c r="D102" s="80">
        <v>5</v>
      </c>
      <c r="E102" s="82">
        <v>0</v>
      </c>
      <c r="F102" s="82">
        <v>7</v>
      </c>
      <c r="G102" s="82">
        <v>0</v>
      </c>
      <c r="H102" s="82">
        <v>2</v>
      </c>
      <c r="I102" s="82">
        <v>1</v>
      </c>
      <c r="J102" s="80">
        <v>2</v>
      </c>
      <c r="K102" s="80">
        <v>2</v>
      </c>
      <c r="L102" s="80">
        <v>5</v>
      </c>
      <c r="M102" s="80">
        <v>0</v>
      </c>
      <c r="N102" s="80">
        <v>9</v>
      </c>
      <c r="O102" s="49">
        <v>0</v>
      </c>
      <c r="P102" s="49">
        <v>0</v>
      </c>
      <c r="Q102" s="49">
        <v>0</v>
      </c>
      <c r="R102" s="49">
        <v>0</v>
      </c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92" t="s">
        <v>189</v>
      </c>
      <c r="AD102" s="108" t="s">
        <v>3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57">
        <f aca="true" t="shared" si="1" ref="AJ102:AJ169">AE102+AF102+AG102+AH102+AI102</f>
        <v>0</v>
      </c>
      <c r="AK102" s="90">
        <v>2021</v>
      </c>
      <c r="AL102" s="10"/>
    </row>
    <row r="103" spans="1:38" s="8" customFormat="1" ht="63">
      <c r="A103" s="10"/>
      <c r="B103" s="80"/>
      <c r="C103" s="80"/>
      <c r="D103" s="80"/>
      <c r="E103" s="82"/>
      <c r="F103" s="82"/>
      <c r="G103" s="82"/>
      <c r="H103" s="82"/>
      <c r="I103" s="82"/>
      <c r="J103" s="80"/>
      <c r="K103" s="80"/>
      <c r="L103" s="80"/>
      <c r="M103" s="80"/>
      <c r="N103" s="80"/>
      <c r="O103" s="49"/>
      <c r="P103" s="49"/>
      <c r="Q103" s="49"/>
      <c r="R103" s="49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92" t="s">
        <v>245</v>
      </c>
      <c r="AD103" s="108" t="s">
        <v>3</v>
      </c>
      <c r="AE103" s="112">
        <v>0</v>
      </c>
      <c r="AF103" s="112">
        <v>0</v>
      </c>
      <c r="AG103" s="112">
        <v>0</v>
      </c>
      <c r="AH103" s="112">
        <v>0</v>
      </c>
      <c r="AI103" s="112">
        <v>0</v>
      </c>
      <c r="AJ103" s="157">
        <f t="shared" si="1"/>
        <v>0</v>
      </c>
      <c r="AK103" s="90">
        <v>2021</v>
      </c>
      <c r="AL103" s="10"/>
    </row>
    <row r="104" spans="1:38" s="8" customFormat="1" ht="63">
      <c r="A104" s="10"/>
      <c r="B104" s="49">
        <v>5</v>
      </c>
      <c r="C104" s="49">
        <v>7</v>
      </c>
      <c r="D104" s="49">
        <v>5</v>
      </c>
      <c r="E104" s="59">
        <v>0</v>
      </c>
      <c r="F104" s="59">
        <v>7</v>
      </c>
      <c r="G104" s="59">
        <v>0</v>
      </c>
      <c r="H104" s="59">
        <v>2</v>
      </c>
      <c r="I104" s="59">
        <v>1</v>
      </c>
      <c r="J104" s="49">
        <v>2</v>
      </c>
      <c r="K104" s="49">
        <v>2</v>
      </c>
      <c r="L104" s="49">
        <v>7</v>
      </c>
      <c r="M104" s="49">
        <v>8</v>
      </c>
      <c r="N104" s="49">
        <v>8</v>
      </c>
      <c r="O104" s="49">
        <v>0</v>
      </c>
      <c r="P104" s="49">
        <v>0</v>
      </c>
      <c r="Q104" s="49">
        <v>0</v>
      </c>
      <c r="R104" s="49">
        <v>0</v>
      </c>
      <c r="S104" s="54"/>
      <c r="T104" s="54"/>
      <c r="U104" s="60"/>
      <c r="V104" s="60"/>
      <c r="W104" s="60"/>
      <c r="X104" s="60"/>
      <c r="Y104" s="60"/>
      <c r="Z104" s="60"/>
      <c r="AA104" s="60"/>
      <c r="AB104" s="66"/>
      <c r="AC104" s="92" t="s">
        <v>193</v>
      </c>
      <c r="AD104" s="108" t="s">
        <v>3</v>
      </c>
      <c r="AE104" s="112">
        <v>0</v>
      </c>
      <c r="AF104" s="112">
        <v>0</v>
      </c>
      <c r="AG104" s="112">
        <v>0</v>
      </c>
      <c r="AH104" s="112">
        <v>0</v>
      </c>
      <c r="AI104" s="112">
        <v>0</v>
      </c>
      <c r="AJ104" s="157">
        <f t="shared" si="1"/>
        <v>0</v>
      </c>
      <c r="AK104" s="112"/>
      <c r="AL104" s="10"/>
    </row>
    <row r="105" spans="1:38" s="8" customFormat="1" ht="63">
      <c r="A105" s="10"/>
      <c r="B105" s="49">
        <v>5</v>
      </c>
      <c r="C105" s="80">
        <v>7</v>
      </c>
      <c r="D105" s="80">
        <v>5</v>
      </c>
      <c r="E105" s="82">
        <v>0</v>
      </c>
      <c r="F105" s="82">
        <v>7</v>
      </c>
      <c r="G105" s="82">
        <v>0</v>
      </c>
      <c r="H105" s="82">
        <v>2</v>
      </c>
      <c r="I105" s="82">
        <v>1</v>
      </c>
      <c r="J105" s="80">
        <v>2</v>
      </c>
      <c r="K105" s="80">
        <v>2</v>
      </c>
      <c r="L105" s="80">
        <v>7</v>
      </c>
      <c r="M105" s="80">
        <v>4</v>
      </c>
      <c r="N105" s="80">
        <v>0</v>
      </c>
      <c r="O105" s="49">
        <v>0</v>
      </c>
      <c r="P105" s="49">
        <v>0</v>
      </c>
      <c r="Q105" s="49">
        <v>0</v>
      </c>
      <c r="R105" s="49">
        <v>0</v>
      </c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92" t="s">
        <v>214</v>
      </c>
      <c r="AD105" s="108" t="s">
        <v>3</v>
      </c>
      <c r="AE105" s="112">
        <v>0</v>
      </c>
      <c r="AF105" s="112">
        <v>0</v>
      </c>
      <c r="AG105" s="112">
        <v>0</v>
      </c>
      <c r="AH105" s="112">
        <v>0</v>
      </c>
      <c r="AI105" s="112">
        <v>0</v>
      </c>
      <c r="AJ105" s="157">
        <f t="shared" si="1"/>
        <v>0</v>
      </c>
      <c r="AK105" s="112"/>
      <c r="AL105" s="10"/>
    </row>
    <row r="106" spans="1:38" s="73" customFormat="1" ht="31.5">
      <c r="A106" s="68"/>
      <c r="B106" s="69">
        <v>5</v>
      </c>
      <c r="C106" s="69">
        <v>7</v>
      </c>
      <c r="D106" s="69">
        <v>5</v>
      </c>
      <c r="E106" s="70">
        <v>0</v>
      </c>
      <c r="F106" s="70">
        <v>7</v>
      </c>
      <c r="G106" s="70">
        <v>0</v>
      </c>
      <c r="H106" s="70">
        <v>2</v>
      </c>
      <c r="I106" s="70">
        <v>1</v>
      </c>
      <c r="J106" s="69">
        <v>2</v>
      </c>
      <c r="K106" s="69">
        <v>2</v>
      </c>
      <c r="L106" s="69">
        <v>0</v>
      </c>
      <c r="M106" s="69">
        <v>2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71"/>
      <c r="T106" s="71"/>
      <c r="U106" s="72"/>
      <c r="V106" s="72"/>
      <c r="W106" s="72"/>
      <c r="X106" s="72"/>
      <c r="Y106" s="72"/>
      <c r="Z106" s="72"/>
      <c r="AA106" s="72"/>
      <c r="AB106" s="72"/>
      <c r="AC106" s="98" t="s">
        <v>149</v>
      </c>
      <c r="AD106" s="109" t="s">
        <v>105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57">
        <f t="shared" si="1"/>
        <v>0</v>
      </c>
      <c r="AK106" s="90">
        <v>2021</v>
      </c>
      <c r="AL106" s="68"/>
    </row>
    <row r="107" spans="1:38" s="8" customFormat="1" ht="31.5">
      <c r="A107" s="10"/>
      <c r="B107" s="78"/>
      <c r="C107" s="78"/>
      <c r="D107" s="78"/>
      <c r="E107" s="79"/>
      <c r="F107" s="79"/>
      <c r="G107" s="79"/>
      <c r="H107" s="79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92" t="s">
        <v>173</v>
      </c>
      <c r="AD107" s="108" t="s">
        <v>105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57">
        <f t="shared" si="1"/>
        <v>0</v>
      </c>
      <c r="AK107" s="90">
        <v>2021</v>
      </c>
      <c r="AL107" s="10"/>
    </row>
    <row r="108" spans="1:38" s="8" customFormat="1" ht="31.5">
      <c r="A108" s="10"/>
      <c r="B108" s="49"/>
      <c r="C108" s="49"/>
      <c r="D108" s="49"/>
      <c r="E108" s="59"/>
      <c r="F108" s="59"/>
      <c r="G108" s="59"/>
      <c r="H108" s="59"/>
      <c r="I108" s="59"/>
      <c r="J108" s="49"/>
      <c r="K108" s="49"/>
      <c r="L108" s="49"/>
      <c r="M108" s="49"/>
      <c r="N108" s="49"/>
      <c r="O108" s="49"/>
      <c r="P108" s="49"/>
      <c r="Q108" s="49"/>
      <c r="R108" s="49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90" t="s">
        <v>166</v>
      </c>
      <c r="AD108" s="108" t="s">
        <v>92</v>
      </c>
      <c r="AE108" s="112">
        <v>4</v>
      </c>
      <c r="AF108" s="112">
        <v>4</v>
      </c>
      <c r="AG108" s="112">
        <v>4</v>
      </c>
      <c r="AH108" s="112">
        <v>4</v>
      </c>
      <c r="AI108" s="112">
        <v>4</v>
      </c>
      <c r="AJ108" s="157">
        <f t="shared" si="1"/>
        <v>20</v>
      </c>
      <c r="AK108" s="114">
        <v>2021</v>
      </c>
      <c r="AL108" s="10"/>
    </row>
    <row r="109" spans="1:38" s="73" customFormat="1" ht="37.5" customHeight="1">
      <c r="A109" s="68"/>
      <c r="B109" s="69">
        <v>5</v>
      </c>
      <c r="C109" s="69">
        <v>7</v>
      </c>
      <c r="D109" s="69">
        <v>5</v>
      </c>
      <c r="E109" s="70">
        <v>0</v>
      </c>
      <c r="F109" s="70">
        <v>7</v>
      </c>
      <c r="G109" s="70">
        <v>0</v>
      </c>
      <c r="H109" s="70">
        <v>2</v>
      </c>
      <c r="I109" s="70">
        <v>1</v>
      </c>
      <c r="J109" s="69">
        <v>2</v>
      </c>
      <c r="K109" s="69">
        <v>2</v>
      </c>
      <c r="L109" s="69">
        <v>0</v>
      </c>
      <c r="M109" s="69">
        <v>3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71"/>
      <c r="T109" s="71"/>
      <c r="U109" s="72"/>
      <c r="V109" s="72"/>
      <c r="W109" s="72"/>
      <c r="X109" s="72"/>
      <c r="Y109" s="72"/>
      <c r="Z109" s="72"/>
      <c r="AA109" s="72"/>
      <c r="AB109" s="72"/>
      <c r="AC109" s="101" t="s">
        <v>202</v>
      </c>
      <c r="AD109" s="109" t="s">
        <v>105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57">
        <f t="shared" si="1"/>
        <v>0</v>
      </c>
      <c r="AK109" s="114">
        <v>2021</v>
      </c>
      <c r="AL109" s="68"/>
    </row>
    <row r="110" spans="1:38" s="8" customFormat="1" ht="63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95" t="s">
        <v>203</v>
      </c>
      <c r="AD110" s="108" t="s">
        <v>92</v>
      </c>
      <c r="AE110" s="112">
        <v>9</v>
      </c>
      <c r="AF110" s="112">
        <v>9</v>
      </c>
      <c r="AG110" s="112">
        <v>9</v>
      </c>
      <c r="AH110" s="112">
        <v>9</v>
      </c>
      <c r="AI110" s="112">
        <v>9</v>
      </c>
      <c r="AJ110" s="157">
        <f t="shared" si="1"/>
        <v>45</v>
      </c>
      <c r="AK110" s="114">
        <v>2021</v>
      </c>
      <c r="AL110" s="10"/>
    </row>
    <row r="111" spans="1:38" s="8" customFormat="1" ht="47.25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0"/>
      <c r="AC111" s="95" t="s">
        <v>222</v>
      </c>
      <c r="AD111" s="108" t="s">
        <v>92</v>
      </c>
      <c r="AE111" s="112">
        <v>100</v>
      </c>
      <c r="AF111" s="112">
        <v>100</v>
      </c>
      <c r="AG111" s="112">
        <v>100</v>
      </c>
      <c r="AH111" s="112">
        <v>100</v>
      </c>
      <c r="AI111" s="112">
        <v>100</v>
      </c>
      <c r="AJ111" s="157">
        <f t="shared" si="1"/>
        <v>500</v>
      </c>
      <c r="AK111" s="114">
        <v>2021</v>
      </c>
      <c r="AL111" s="10"/>
    </row>
    <row r="112" spans="1:38" s="8" customFormat="1" ht="47.25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0"/>
      <c r="AC112" s="95" t="s">
        <v>223</v>
      </c>
      <c r="AD112" s="108" t="s">
        <v>92</v>
      </c>
      <c r="AE112" s="137">
        <v>70</v>
      </c>
      <c r="AF112" s="112">
        <v>70</v>
      </c>
      <c r="AG112" s="112">
        <v>70</v>
      </c>
      <c r="AH112" s="112">
        <v>70</v>
      </c>
      <c r="AI112" s="112">
        <v>70</v>
      </c>
      <c r="AJ112" s="157">
        <f t="shared" si="1"/>
        <v>350</v>
      </c>
      <c r="AK112" s="121">
        <v>2021</v>
      </c>
      <c r="AL112" s="10"/>
    </row>
    <row r="113" spans="1:38" s="8" customFormat="1" ht="47.25">
      <c r="A113" s="10"/>
      <c r="B113" s="49"/>
      <c r="C113" s="49"/>
      <c r="D113" s="49"/>
      <c r="E113" s="59"/>
      <c r="F113" s="59"/>
      <c r="G113" s="59"/>
      <c r="H113" s="59"/>
      <c r="I113" s="59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60"/>
      <c r="V113" s="60"/>
      <c r="W113" s="60"/>
      <c r="X113" s="60"/>
      <c r="Y113" s="60"/>
      <c r="Z113" s="60"/>
      <c r="AA113" s="60"/>
      <c r="AB113" s="60"/>
      <c r="AC113" s="95" t="s">
        <v>224</v>
      </c>
      <c r="AD113" s="108" t="s">
        <v>92</v>
      </c>
      <c r="AE113" s="112">
        <v>100</v>
      </c>
      <c r="AF113" s="112">
        <v>100</v>
      </c>
      <c r="AG113" s="112">
        <v>100</v>
      </c>
      <c r="AH113" s="112">
        <v>100</v>
      </c>
      <c r="AI113" s="112">
        <v>100</v>
      </c>
      <c r="AJ113" s="157">
        <f t="shared" si="1"/>
        <v>500</v>
      </c>
      <c r="AK113" s="90">
        <v>2021</v>
      </c>
      <c r="AL113" s="10"/>
    </row>
    <row r="114" spans="1:38" s="8" customFormat="1" ht="33" customHeight="1">
      <c r="A114" s="10"/>
      <c r="B114" s="78"/>
      <c r="C114" s="78"/>
      <c r="D114" s="78"/>
      <c r="E114" s="79"/>
      <c r="F114" s="79"/>
      <c r="G114" s="79"/>
      <c r="H114" s="79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54"/>
      <c r="T114" s="54"/>
      <c r="U114" s="60"/>
      <c r="V114" s="60"/>
      <c r="W114" s="60"/>
      <c r="X114" s="60"/>
      <c r="Y114" s="60"/>
      <c r="Z114" s="60"/>
      <c r="AA114" s="60"/>
      <c r="AB114" s="60"/>
      <c r="AC114" s="102" t="s">
        <v>180</v>
      </c>
      <c r="AD114" s="108" t="s">
        <v>177</v>
      </c>
      <c r="AE114" s="112" t="s">
        <v>136</v>
      </c>
      <c r="AF114" s="112" t="s">
        <v>136</v>
      </c>
      <c r="AG114" s="112" t="s">
        <v>136</v>
      </c>
      <c r="AH114" s="112" t="s">
        <v>136</v>
      </c>
      <c r="AI114" s="112" t="s">
        <v>136</v>
      </c>
      <c r="AJ114" s="157" t="s">
        <v>136</v>
      </c>
      <c r="AK114" s="90">
        <v>2021</v>
      </c>
      <c r="AL114" s="10"/>
    </row>
    <row r="115" spans="1:38" s="8" customFormat="1" ht="33" customHeight="1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0"/>
      <c r="AC115" s="90" t="s">
        <v>150</v>
      </c>
      <c r="AD115" s="108" t="s">
        <v>92</v>
      </c>
      <c r="AE115" s="112">
        <v>100</v>
      </c>
      <c r="AF115" s="112">
        <v>100</v>
      </c>
      <c r="AG115" s="112">
        <v>100</v>
      </c>
      <c r="AH115" s="112">
        <v>100</v>
      </c>
      <c r="AI115" s="112">
        <v>100</v>
      </c>
      <c r="AJ115" s="157">
        <f t="shared" si="1"/>
        <v>500</v>
      </c>
      <c r="AK115" s="90">
        <v>2021</v>
      </c>
      <c r="AL115" s="10"/>
    </row>
    <row r="116" spans="1:38" s="8" customFormat="1" ht="31.5">
      <c r="A116" s="10"/>
      <c r="B116" s="78"/>
      <c r="C116" s="78"/>
      <c r="D116" s="78"/>
      <c r="E116" s="79"/>
      <c r="F116" s="79"/>
      <c r="G116" s="79"/>
      <c r="H116" s="79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54"/>
      <c r="T116" s="54"/>
      <c r="U116" s="60"/>
      <c r="V116" s="60"/>
      <c r="W116" s="60"/>
      <c r="X116" s="60"/>
      <c r="Y116" s="60"/>
      <c r="Z116" s="60"/>
      <c r="AA116" s="60"/>
      <c r="AB116" s="60"/>
      <c r="AC116" s="102" t="s">
        <v>179</v>
      </c>
      <c r="AD116" s="108" t="s">
        <v>177</v>
      </c>
      <c r="AE116" s="112" t="s">
        <v>136</v>
      </c>
      <c r="AF116" s="112" t="s">
        <v>136</v>
      </c>
      <c r="AG116" s="112" t="s">
        <v>136</v>
      </c>
      <c r="AH116" s="112" t="s">
        <v>136</v>
      </c>
      <c r="AI116" s="112" t="s">
        <v>136</v>
      </c>
      <c r="AJ116" s="157" t="s">
        <v>136</v>
      </c>
      <c r="AK116" s="90">
        <v>2021</v>
      </c>
      <c r="AL116" s="10"/>
    </row>
    <row r="117" spans="1:38" s="8" customFormat="1" ht="30.75" customHeight="1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0"/>
      <c r="AC117" s="90" t="s">
        <v>151</v>
      </c>
      <c r="AD117" s="108" t="s">
        <v>92</v>
      </c>
      <c r="AE117" s="112">
        <v>100</v>
      </c>
      <c r="AF117" s="112">
        <v>100</v>
      </c>
      <c r="AG117" s="112">
        <v>100</v>
      </c>
      <c r="AH117" s="112">
        <v>100</v>
      </c>
      <c r="AI117" s="112">
        <v>100</v>
      </c>
      <c r="AJ117" s="157">
        <f t="shared" si="1"/>
        <v>500</v>
      </c>
      <c r="AK117" s="90">
        <v>2021</v>
      </c>
      <c r="AL117" s="10"/>
    </row>
    <row r="118" spans="1:38" s="8" customFormat="1" ht="39.7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0"/>
      <c r="AC118" s="90" t="s">
        <v>152</v>
      </c>
      <c r="AD118" s="108" t="s">
        <v>92</v>
      </c>
      <c r="AE118" s="112">
        <v>100</v>
      </c>
      <c r="AF118" s="112">
        <v>100</v>
      </c>
      <c r="AG118" s="112">
        <v>100</v>
      </c>
      <c r="AH118" s="112">
        <v>100</v>
      </c>
      <c r="AI118" s="112">
        <v>100</v>
      </c>
      <c r="AJ118" s="157">
        <f t="shared" si="1"/>
        <v>500</v>
      </c>
      <c r="AK118" s="90">
        <v>2021</v>
      </c>
      <c r="AL118" s="10"/>
    </row>
    <row r="119" spans="1:38" s="8" customFormat="1" ht="45" customHeight="1">
      <c r="A119" s="10"/>
      <c r="B119" s="78"/>
      <c r="C119" s="78"/>
      <c r="D119" s="78"/>
      <c r="E119" s="79"/>
      <c r="F119" s="79"/>
      <c r="G119" s="79"/>
      <c r="H119" s="79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54"/>
      <c r="T119" s="54"/>
      <c r="U119" s="60"/>
      <c r="V119" s="60"/>
      <c r="W119" s="60"/>
      <c r="X119" s="60"/>
      <c r="Y119" s="60"/>
      <c r="Z119" s="60"/>
      <c r="AA119" s="60"/>
      <c r="AB119" s="60"/>
      <c r="AC119" s="102" t="s">
        <v>225</v>
      </c>
      <c r="AD119" s="108" t="s">
        <v>177</v>
      </c>
      <c r="AE119" s="112" t="s">
        <v>136</v>
      </c>
      <c r="AF119" s="112" t="s">
        <v>136</v>
      </c>
      <c r="AG119" s="112" t="s">
        <v>136</v>
      </c>
      <c r="AH119" s="112" t="s">
        <v>136</v>
      </c>
      <c r="AI119" s="112" t="s">
        <v>136</v>
      </c>
      <c r="AJ119" s="157" t="s">
        <v>136</v>
      </c>
      <c r="AK119" s="90">
        <v>2021</v>
      </c>
      <c r="AL119" s="10"/>
    </row>
    <row r="120" spans="1:38" s="8" customFormat="1" ht="36.75" customHeight="1">
      <c r="A120" s="10"/>
      <c r="B120" s="78"/>
      <c r="C120" s="78"/>
      <c r="D120" s="78"/>
      <c r="E120" s="79"/>
      <c r="F120" s="79"/>
      <c r="G120" s="79"/>
      <c r="H120" s="79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54"/>
      <c r="T120" s="54"/>
      <c r="U120" s="60"/>
      <c r="V120" s="60"/>
      <c r="W120" s="60"/>
      <c r="X120" s="60"/>
      <c r="Y120" s="60"/>
      <c r="Z120" s="60"/>
      <c r="AA120" s="60"/>
      <c r="AB120" s="60"/>
      <c r="AC120" s="90" t="s">
        <v>226</v>
      </c>
      <c r="AD120" s="108" t="s">
        <v>92</v>
      </c>
      <c r="AE120" s="137">
        <v>100</v>
      </c>
      <c r="AF120" s="112">
        <v>100</v>
      </c>
      <c r="AG120" s="112">
        <v>100</v>
      </c>
      <c r="AH120" s="112">
        <v>100</v>
      </c>
      <c r="AI120" s="112">
        <v>100</v>
      </c>
      <c r="AJ120" s="157">
        <f t="shared" si="1"/>
        <v>500</v>
      </c>
      <c r="AK120" s="90">
        <v>2021</v>
      </c>
      <c r="AL120" s="10"/>
    </row>
    <row r="121" spans="1:38" s="8" customFormat="1" ht="47.25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0"/>
      <c r="AC121" s="90" t="s">
        <v>227</v>
      </c>
      <c r="AD121" s="108" t="s">
        <v>92</v>
      </c>
      <c r="AE121" s="112">
        <v>100</v>
      </c>
      <c r="AF121" s="112">
        <v>100</v>
      </c>
      <c r="AG121" s="112">
        <v>100</v>
      </c>
      <c r="AH121" s="112">
        <v>100</v>
      </c>
      <c r="AI121" s="112">
        <v>100</v>
      </c>
      <c r="AJ121" s="157">
        <f t="shared" si="1"/>
        <v>500</v>
      </c>
      <c r="AK121" s="90">
        <v>2021</v>
      </c>
      <c r="AL121" s="10"/>
    </row>
    <row r="122" spans="1:40" s="74" customFormat="1" ht="31.5">
      <c r="A122" s="161"/>
      <c r="B122" s="154">
        <v>5</v>
      </c>
      <c r="C122" s="154">
        <v>7</v>
      </c>
      <c r="D122" s="154">
        <v>5</v>
      </c>
      <c r="E122" s="154">
        <v>0</v>
      </c>
      <c r="F122" s="154">
        <v>7</v>
      </c>
      <c r="G122" s="154">
        <v>0</v>
      </c>
      <c r="H122" s="154">
        <v>3</v>
      </c>
      <c r="I122" s="154">
        <v>1</v>
      </c>
      <c r="J122" s="154">
        <v>2</v>
      </c>
      <c r="K122" s="154">
        <v>3</v>
      </c>
      <c r="L122" s="154">
        <v>0</v>
      </c>
      <c r="M122" s="154">
        <v>0</v>
      </c>
      <c r="N122" s="154">
        <v>0</v>
      </c>
      <c r="O122" s="154">
        <v>0</v>
      </c>
      <c r="P122" s="154">
        <v>0</v>
      </c>
      <c r="Q122" s="154">
        <v>0</v>
      </c>
      <c r="R122" s="154">
        <v>0</v>
      </c>
      <c r="S122" s="155"/>
      <c r="T122" s="155"/>
      <c r="U122" s="156"/>
      <c r="V122" s="156"/>
      <c r="W122" s="156"/>
      <c r="X122" s="156"/>
      <c r="Y122" s="156"/>
      <c r="Z122" s="156"/>
      <c r="AA122" s="156"/>
      <c r="AB122" s="163"/>
      <c r="AC122" s="164" t="s">
        <v>99</v>
      </c>
      <c r="AD122" s="158" t="s">
        <v>3</v>
      </c>
      <c r="AE122" s="160">
        <f>AE123+AE142</f>
        <v>5622.25</v>
      </c>
      <c r="AF122" s="160">
        <f>AF123+AF142</f>
        <v>6360.900000000001</v>
      </c>
      <c r="AG122" s="160">
        <f>AG123+AG142+AG146+AG147</f>
        <v>4740</v>
      </c>
      <c r="AH122" s="160">
        <f>AH123+AH142+AH146+AH147</f>
        <v>4740</v>
      </c>
      <c r="AI122" s="160">
        <f>AI123+AI142+AI146+AI147</f>
        <v>4440</v>
      </c>
      <c r="AJ122" s="157">
        <f t="shared" si="1"/>
        <v>25903.15</v>
      </c>
      <c r="AK122" s="90">
        <v>2021</v>
      </c>
      <c r="AL122" s="67"/>
      <c r="AN122" s="74" t="s">
        <v>182</v>
      </c>
    </row>
    <row r="123" spans="1:40" s="73" customFormat="1" ht="31.5">
      <c r="A123" s="68"/>
      <c r="B123" s="69">
        <v>5</v>
      </c>
      <c r="C123" s="69">
        <v>7</v>
      </c>
      <c r="D123" s="69">
        <v>5</v>
      </c>
      <c r="E123" s="70">
        <v>0</v>
      </c>
      <c r="F123" s="70">
        <v>7</v>
      </c>
      <c r="G123" s="70">
        <v>0</v>
      </c>
      <c r="H123" s="70">
        <v>3</v>
      </c>
      <c r="I123" s="70">
        <v>1</v>
      </c>
      <c r="J123" s="69">
        <v>2</v>
      </c>
      <c r="K123" s="69">
        <v>3</v>
      </c>
      <c r="L123" s="69">
        <v>0</v>
      </c>
      <c r="M123" s="69">
        <v>1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71"/>
      <c r="T123" s="71"/>
      <c r="U123" s="72"/>
      <c r="V123" s="72"/>
      <c r="W123" s="72"/>
      <c r="X123" s="72"/>
      <c r="Y123" s="72"/>
      <c r="Z123" s="72"/>
      <c r="AA123" s="72"/>
      <c r="AB123" s="75"/>
      <c r="AC123" s="98" t="s">
        <v>153</v>
      </c>
      <c r="AD123" s="109" t="s">
        <v>3</v>
      </c>
      <c r="AE123" s="111">
        <f>AE126+AE129+AE136+AE138+AE141+AE139+AE140+AE130</f>
        <v>5426.25</v>
      </c>
      <c r="AF123" s="111">
        <f>AF126+AF136+AF138+AF139+AF140+AF141+AF134+AF135+AF130</f>
        <v>6209.900000000001</v>
      </c>
      <c r="AG123" s="111">
        <f>AG126+AG136+AG138+AG139+AG140+AG141+AG134+AG130</f>
        <v>4650</v>
      </c>
      <c r="AH123" s="111">
        <f>AH126+AH136+AH138+AH139+AH140+AH141+AH134+AH130</f>
        <v>4650</v>
      </c>
      <c r="AI123" s="111">
        <f>AI126+AI136+AI138+AI139+AI140+AI141+AI134+AI130</f>
        <v>4350</v>
      </c>
      <c r="AJ123" s="160">
        <f>AJ126+AJ136+AJ138+AJ139+AJ140+AJ141+AJ134+AJ129+AJ130+AJ135</f>
        <v>25286.15</v>
      </c>
      <c r="AK123" s="90">
        <v>2021</v>
      </c>
      <c r="AL123" s="68"/>
      <c r="AN123" s="73" t="s">
        <v>182</v>
      </c>
    </row>
    <row r="124" spans="1:38" s="8" customFormat="1" ht="47.25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90" t="s">
        <v>114</v>
      </c>
      <c r="AD124" s="108" t="s">
        <v>92</v>
      </c>
      <c r="AE124" s="112">
        <v>70</v>
      </c>
      <c r="AF124" s="112">
        <v>71</v>
      </c>
      <c r="AG124" s="112">
        <v>71</v>
      </c>
      <c r="AH124" s="112">
        <v>71</v>
      </c>
      <c r="AI124" s="112">
        <v>71</v>
      </c>
      <c r="AJ124" s="157">
        <f t="shared" si="1"/>
        <v>354</v>
      </c>
      <c r="AK124" s="90">
        <v>2021</v>
      </c>
      <c r="AL124" s="10"/>
    </row>
    <row r="125" spans="1:38" s="8" customFormat="1" ht="31.5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90" t="s">
        <v>115</v>
      </c>
      <c r="AD125" s="108" t="s">
        <v>116</v>
      </c>
      <c r="AE125" s="112">
        <v>18</v>
      </c>
      <c r="AF125" s="112">
        <v>18</v>
      </c>
      <c r="AG125" s="112">
        <v>18</v>
      </c>
      <c r="AH125" s="112">
        <v>18</v>
      </c>
      <c r="AI125" s="112">
        <v>18</v>
      </c>
      <c r="AJ125" s="157">
        <f t="shared" si="1"/>
        <v>90</v>
      </c>
      <c r="AK125" s="90">
        <v>2021</v>
      </c>
      <c r="AL125" s="10"/>
    </row>
    <row r="126" spans="1:40" s="8" customFormat="1" ht="36.75" customHeight="1">
      <c r="A126" s="10"/>
      <c r="B126" s="69">
        <v>5</v>
      </c>
      <c r="C126" s="69">
        <v>7</v>
      </c>
      <c r="D126" s="69">
        <v>5</v>
      </c>
      <c r="E126" s="81">
        <v>0</v>
      </c>
      <c r="F126" s="81">
        <v>7</v>
      </c>
      <c r="G126" s="81">
        <v>0</v>
      </c>
      <c r="H126" s="81">
        <v>3</v>
      </c>
      <c r="I126" s="81">
        <v>1</v>
      </c>
      <c r="J126" s="81">
        <v>2</v>
      </c>
      <c r="K126" s="81">
        <v>3</v>
      </c>
      <c r="L126" s="81">
        <v>0</v>
      </c>
      <c r="M126" s="81">
        <v>1</v>
      </c>
      <c r="N126" s="81">
        <v>2</v>
      </c>
      <c r="O126" s="81">
        <v>0</v>
      </c>
      <c r="P126" s="81">
        <v>0</v>
      </c>
      <c r="Q126" s="81">
        <v>2</v>
      </c>
      <c r="R126" s="81">
        <v>0</v>
      </c>
      <c r="S126" s="81">
        <v>1</v>
      </c>
      <c r="T126" s="54"/>
      <c r="U126" s="60"/>
      <c r="V126" s="60"/>
      <c r="W126" s="60"/>
      <c r="X126" s="60"/>
      <c r="Y126" s="60"/>
      <c r="Z126" s="60"/>
      <c r="AA126" s="60"/>
      <c r="AB126" s="66"/>
      <c r="AC126" s="98" t="s">
        <v>100</v>
      </c>
      <c r="AD126" s="109" t="s">
        <v>3</v>
      </c>
      <c r="AE126" s="111">
        <v>4649.8</v>
      </c>
      <c r="AF126" s="111">
        <v>4652.6</v>
      </c>
      <c r="AG126" s="111">
        <v>4650</v>
      </c>
      <c r="AH126" s="111">
        <v>4650</v>
      </c>
      <c r="AI126" s="111">
        <v>4350</v>
      </c>
      <c r="AJ126" s="157">
        <f t="shared" si="1"/>
        <v>22952.4</v>
      </c>
      <c r="AK126" s="90">
        <v>2021</v>
      </c>
      <c r="AL126" s="10"/>
      <c r="AN126" s="8" t="s">
        <v>182</v>
      </c>
    </row>
    <row r="127" spans="1:38" s="8" customFormat="1" ht="39.75" customHeight="1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0" t="s">
        <v>124</v>
      </c>
      <c r="AD127" s="108" t="s">
        <v>92</v>
      </c>
      <c r="AE127" s="112">
        <v>39</v>
      </c>
      <c r="AF127" s="112">
        <v>39</v>
      </c>
      <c r="AG127" s="112">
        <v>39</v>
      </c>
      <c r="AH127" s="112">
        <v>39</v>
      </c>
      <c r="AI127" s="112">
        <v>39</v>
      </c>
      <c r="AJ127" s="157">
        <f t="shared" si="1"/>
        <v>195</v>
      </c>
      <c r="AK127" s="90">
        <v>2021</v>
      </c>
      <c r="AL127" s="10"/>
    </row>
    <row r="128" spans="1:38" s="8" customFormat="1" ht="38.25" customHeight="1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60"/>
      <c r="X128" s="60"/>
      <c r="Y128" s="60"/>
      <c r="Z128" s="60"/>
      <c r="AA128" s="60"/>
      <c r="AB128" s="66"/>
      <c r="AC128" s="90" t="s">
        <v>125</v>
      </c>
      <c r="AD128" s="108" t="s">
        <v>92</v>
      </c>
      <c r="AE128" s="112">
        <v>2</v>
      </c>
      <c r="AF128" s="112">
        <v>2</v>
      </c>
      <c r="AG128" s="112">
        <v>2</v>
      </c>
      <c r="AH128" s="112">
        <v>2</v>
      </c>
      <c r="AI128" s="112">
        <v>2</v>
      </c>
      <c r="AJ128" s="157">
        <f t="shared" si="1"/>
        <v>10</v>
      </c>
      <c r="AK128" s="90">
        <v>2021</v>
      </c>
      <c r="AL128" s="10"/>
    </row>
    <row r="129" spans="1:38" s="8" customFormat="1" ht="33.75" customHeight="1">
      <c r="A129" s="10"/>
      <c r="B129" s="78">
        <v>5</v>
      </c>
      <c r="C129" s="78">
        <v>7</v>
      </c>
      <c r="D129" s="78">
        <v>5</v>
      </c>
      <c r="E129" s="79">
        <v>0</v>
      </c>
      <c r="F129" s="79">
        <v>7</v>
      </c>
      <c r="G129" s="79">
        <v>0</v>
      </c>
      <c r="H129" s="79">
        <v>3</v>
      </c>
      <c r="I129" s="79">
        <v>1</v>
      </c>
      <c r="J129" s="78">
        <v>2</v>
      </c>
      <c r="K129" s="78">
        <v>3</v>
      </c>
      <c r="L129" s="78">
        <v>2</v>
      </c>
      <c r="M129" s="78">
        <v>1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54"/>
      <c r="T129" s="54"/>
      <c r="U129" s="60"/>
      <c r="V129" s="60"/>
      <c r="W129" s="60"/>
      <c r="X129" s="60"/>
      <c r="Y129" s="60"/>
      <c r="Z129" s="60"/>
      <c r="AA129" s="60"/>
      <c r="AB129" s="66"/>
      <c r="AC129" s="92" t="s">
        <v>174</v>
      </c>
      <c r="AD129" s="108" t="s">
        <v>105</v>
      </c>
      <c r="AE129" s="112">
        <v>0</v>
      </c>
      <c r="AF129" s="112">
        <v>0</v>
      </c>
      <c r="AG129" s="112">
        <v>0</v>
      </c>
      <c r="AH129" s="112">
        <v>0</v>
      </c>
      <c r="AI129" s="112">
        <v>0</v>
      </c>
      <c r="AJ129" s="157">
        <f t="shared" si="1"/>
        <v>0</v>
      </c>
      <c r="AK129" s="90">
        <v>2021</v>
      </c>
      <c r="AL129" s="10"/>
    </row>
    <row r="130" spans="1:38" s="8" customFormat="1" ht="33.75" customHeight="1">
      <c r="A130" s="10"/>
      <c r="B130" s="81">
        <v>5</v>
      </c>
      <c r="C130" s="81">
        <v>7</v>
      </c>
      <c r="D130" s="81">
        <v>5</v>
      </c>
      <c r="E130" s="81">
        <v>0</v>
      </c>
      <c r="F130" s="81">
        <v>7</v>
      </c>
      <c r="G130" s="81">
        <v>0</v>
      </c>
      <c r="H130" s="81">
        <v>3</v>
      </c>
      <c r="I130" s="85">
        <v>1</v>
      </c>
      <c r="J130" s="85">
        <v>2</v>
      </c>
      <c r="K130" s="85">
        <v>3</v>
      </c>
      <c r="L130" s="85">
        <v>0</v>
      </c>
      <c r="M130" s="85">
        <v>1</v>
      </c>
      <c r="N130" s="85">
        <v>2</v>
      </c>
      <c r="O130" s="85">
        <v>0</v>
      </c>
      <c r="P130" s="85">
        <v>0</v>
      </c>
      <c r="Q130" s="85">
        <v>3</v>
      </c>
      <c r="R130" s="85">
        <v>0</v>
      </c>
      <c r="S130" s="85">
        <v>1</v>
      </c>
      <c r="T130" s="71"/>
      <c r="U130" s="72"/>
      <c r="V130" s="72"/>
      <c r="W130" s="72"/>
      <c r="X130" s="72"/>
      <c r="Y130" s="72"/>
      <c r="Z130" s="72"/>
      <c r="AA130" s="72"/>
      <c r="AB130" s="72"/>
      <c r="AC130" s="152" t="s">
        <v>256</v>
      </c>
      <c r="AD130" s="149" t="s">
        <v>105</v>
      </c>
      <c r="AE130" s="153">
        <v>0</v>
      </c>
      <c r="AF130" s="153">
        <v>32</v>
      </c>
      <c r="AG130" s="153">
        <v>0</v>
      </c>
      <c r="AH130" s="153">
        <v>0</v>
      </c>
      <c r="AI130" s="153">
        <v>0</v>
      </c>
      <c r="AJ130" s="157">
        <f t="shared" si="1"/>
        <v>32</v>
      </c>
      <c r="AK130" s="90">
        <v>2021</v>
      </c>
      <c r="AL130" s="10"/>
    </row>
    <row r="131" spans="1:38" s="8" customFormat="1" ht="41.2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90" t="s">
        <v>133</v>
      </c>
      <c r="AD131" s="108" t="s">
        <v>92</v>
      </c>
      <c r="AE131" s="112">
        <v>100</v>
      </c>
      <c r="AF131" s="112">
        <v>100</v>
      </c>
      <c r="AG131" s="112">
        <v>100</v>
      </c>
      <c r="AH131" s="112">
        <v>100</v>
      </c>
      <c r="AI131" s="112">
        <v>100</v>
      </c>
      <c r="AJ131" s="157">
        <f t="shared" si="1"/>
        <v>500</v>
      </c>
      <c r="AK131" s="90">
        <v>2021</v>
      </c>
      <c r="AL131" s="10"/>
    </row>
    <row r="132" spans="1:39" s="8" customFormat="1" ht="37.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90" t="s">
        <v>134</v>
      </c>
      <c r="AD132" s="108" t="s">
        <v>92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57">
        <f t="shared" si="1"/>
        <v>0</v>
      </c>
      <c r="AK132" s="90"/>
      <c r="AL132" s="10"/>
      <c r="AM132" s="8" t="s">
        <v>182</v>
      </c>
    </row>
    <row r="133" spans="1:38" s="8" customFormat="1" ht="37.5" customHeight="1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90" t="s">
        <v>135</v>
      </c>
      <c r="AD133" s="108" t="s">
        <v>126</v>
      </c>
      <c r="AE133" s="112">
        <v>4.5</v>
      </c>
      <c r="AF133" s="112">
        <v>4.2</v>
      </c>
      <c r="AG133" s="112">
        <v>4.1</v>
      </c>
      <c r="AH133" s="112">
        <v>4.1</v>
      </c>
      <c r="AI133" s="112">
        <v>4.1</v>
      </c>
      <c r="AJ133" s="157">
        <f t="shared" si="1"/>
        <v>21</v>
      </c>
      <c r="AK133" s="90">
        <v>2021</v>
      </c>
      <c r="AL133" s="10"/>
    </row>
    <row r="134" spans="1:38" s="8" customFormat="1" ht="60.75" customHeight="1">
      <c r="A134" s="143"/>
      <c r="B134" s="69">
        <v>5</v>
      </c>
      <c r="C134" s="69">
        <v>7</v>
      </c>
      <c r="D134" s="69">
        <v>5</v>
      </c>
      <c r="E134" s="81">
        <v>0</v>
      </c>
      <c r="F134" s="81">
        <v>7</v>
      </c>
      <c r="G134" s="81">
        <v>0</v>
      </c>
      <c r="H134" s="81">
        <v>3</v>
      </c>
      <c r="I134" s="81">
        <v>1</v>
      </c>
      <c r="J134" s="81">
        <v>2</v>
      </c>
      <c r="K134" s="81">
        <v>3</v>
      </c>
      <c r="L134" s="81">
        <v>0</v>
      </c>
      <c r="M134" s="81">
        <v>1</v>
      </c>
      <c r="N134" s="81">
        <v>1</v>
      </c>
      <c r="O134" s="81">
        <v>0</v>
      </c>
      <c r="P134" s="81">
        <v>2</v>
      </c>
      <c r="Q134" s="81">
        <v>0</v>
      </c>
      <c r="R134" s="81">
        <v>0</v>
      </c>
      <c r="S134" s="81">
        <v>1</v>
      </c>
      <c r="T134" s="54"/>
      <c r="U134" s="60"/>
      <c r="V134" s="60"/>
      <c r="W134" s="60"/>
      <c r="X134" s="60"/>
      <c r="Y134" s="60"/>
      <c r="Z134" s="60"/>
      <c r="AA134" s="60"/>
      <c r="AB134" s="66"/>
      <c r="AC134" s="98" t="s">
        <v>253</v>
      </c>
      <c r="AD134" s="109" t="s">
        <v>3</v>
      </c>
      <c r="AE134" s="111">
        <v>0</v>
      </c>
      <c r="AF134" s="111">
        <v>273</v>
      </c>
      <c r="AG134" s="111">
        <v>0</v>
      </c>
      <c r="AH134" s="111">
        <v>0</v>
      </c>
      <c r="AI134" s="111">
        <v>0</v>
      </c>
      <c r="AJ134" s="157">
        <f>AE134+AF134+AG134+AH134+AI134</f>
        <v>273</v>
      </c>
      <c r="AK134" s="90">
        <v>2018</v>
      </c>
      <c r="AL134" s="10"/>
    </row>
    <row r="135" spans="1:38" s="8" customFormat="1" ht="60.75" customHeight="1">
      <c r="A135" s="143"/>
      <c r="B135" s="69">
        <v>5</v>
      </c>
      <c r="C135" s="69">
        <v>7</v>
      </c>
      <c r="D135" s="69">
        <v>5</v>
      </c>
      <c r="E135" s="81">
        <v>0</v>
      </c>
      <c r="F135" s="81">
        <v>7</v>
      </c>
      <c r="G135" s="81">
        <v>0</v>
      </c>
      <c r="H135" s="81">
        <v>3</v>
      </c>
      <c r="I135" s="81">
        <v>1</v>
      </c>
      <c r="J135" s="81">
        <v>2</v>
      </c>
      <c r="K135" s="81">
        <v>3</v>
      </c>
      <c r="L135" s="81">
        <v>0</v>
      </c>
      <c r="M135" s="81">
        <v>1</v>
      </c>
      <c r="N135" s="81" t="s">
        <v>194</v>
      </c>
      <c r="O135" s="81">
        <v>0</v>
      </c>
      <c r="P135" s="81">
        <v>2</v>
      </c>
      <c r="Q135" s="81">
        <v>0</v>
      </c>
      <c r="R135" s="81">
        <v>0</v>
      </c>
      <c r="S135" s="81">
        <v>1</v>
      </c>
      <c r="T135" s="54"/>
      <c r="U135" s="60"/>
      <c r="V135" s="60"/>
      <c r="W135" s="60"/>
      <c r="X135" s="60"/>
      <c r="Y135" s="60"/>
      <c r="Z135" s="60"/>
      <c r="AA135" s="60"/>
      <c r="AB135" s="66"/>
      <c r="AC135" s="98" t="s">
        <v>253</v>
      </c>
      <c r="AD135" s="109" t="s">
        <v>3</v>
      </c>
      <c r="AE135" s="111">
        <v>0</v>
      </c>
      <c r="AF135" s="111">
        <v>28</v>
      </c>
      <c r="AG135" s="111">
        <v>0</v>
      </c>
      <c r="AH135" s="111">
        <v>0</v>
      </c>
      <c r="AI135" s="111">
        <v>0</v>
      </c>
      <c r="AJ135" s="157">
        <f>AE135+AF135+AG135+AH135+AI135</f>
        <v>28</v>
      </c>
      <c r="AK135" s="90">
        <v>2018</v>
      </c>
      <c r="AL135" s="10"/>
    </row>
    <row r="136" spans="1:38" s="8" customFormat="1" ht="47.25" customHeight="1">
      <c r="A136" s="10"/>
      <c r="B136" s="69">
        <v>5</v>
      </c>
      <c r="C136" s="69">
        <v>7</v>
      </c>
      <c r="D136" s="69">
        <v>5</v>
      </c>
      <c r="E136" s="81">
        <v>0</v>
      </c>
      <c r="F136" s="85">
        <v>7</v>
      </c>
      <c r="G136" s="85">
        <v>0</v>
      </c>
      <c r="H136" s="85">
        <v>3</v>
      </c>
      <c r="I136" s="85">
        <v>1</v>
      </c>
      <c r="J136" s="85">
        <v>2</v>
      </c>
      <c r="K136" s="85">
        <v>3</v>
      </c>
      <c r="L136" s="85">
        <v>0</v>
      </c>
      <c r="M136" s="85">
        <v>1</v>
      </c>
      <c r="N136" s="85">
        <v>2</v>
      </c>
      <c r="O136" s="85">
        <v>0</v>
      </c>
      <c r="P136" s="85">
        <v>8</v>
      </c>
      <c r="Q136" s="85">
        <v>3</v>
      </c>
      <c r="R136" s="85">
        <v>0</v>
      </c>
      <c r="S136" s="84">
        <v>1</v>
      </c>
      <c r="T136" s="54"/>
      <c r="U136" s="60"/>
      <c r="V136" s="60"/>
      <c r="W136" s="60"/>
      <c r="X136" s="60"/>
      <c r="Y136" s="60"/>
      <c r="Z136" s="60"/>
      <c r="AA136" s="60"/>
      <c r="AB136" s="66"/>
      <c r="AC136" s="92" t="s">
        <v>192</v>
      </c>
      <c r="AD136" s="108" t="s">
        <v>3</v>
      </c>
      <c r="AE136" s="111">
        <v>0</v>
      </c>
      <c r="AF136" s="111">
        <v>0</v>
      </c>
      <c r="AG136" s="111">
        <v>0</v>
      </c>
      <c r="AH136" s="111">
        <v>0</v>
      </c>
      <c r="AI136" s="111">
        <v>0</v>
      </c>
      <c r="AJ136" s="157">
        <f t="shared" si="1"/>
        <v>0</v>
      </c>
      <c r="AK136" s="90">
        <v>2017</v>
      </c>
      <c r="AL136" s="10"/>
    </row>
    <row r="137" spans="1:39" s="8" customFormat="1" ht="35.25" customHeight="1">
      <c r="A137" s="10"/>
      <c r="B137" s="49">
        <v>5</v>
      </c>
      <c r="C137" s="49">
        <v>7</v>
      </c>
      <c r="D137" s="49">
        <v>5</v>
      </c>
      <c r="E137" s="59">
        <v>0</v>
      </c>
      <c r="F137" s="59">
        <v>7</v>
      </c>
      <c r="G137" s="59">
        <v>0</v>
      </c>
      <c r="H137" s="59">
        <v>3</v>
      </c>
      <c r="I137" s="59">
        <v>1</v>
      </c>
      <c r="J137" s="49">
        <v>2</v>
      </c>
      <c r="K137" s="49">
        <v>3</v>
      </c>
      <c r="L137" s="49">
        <v>7</v>
      </c>
      <c r="M137" s="49">
        <v>8</v>
      </c>
      <c r="N137" s="49">
        <v>8</v>
      </c>
      <c r="O137" s="49">
        <v>0</v>
      </c>
      <c r="P137" s="49">
        <v>0</v>
      </c>
      <c r="Q137" s="49">
        <v>0</v>
      </c>
      <c r="R137" s="49">
        <v>0</v>
      </c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92" t="s">
        <v>185</v>
      </c>
      <c r="AD137" s="108" t="s">
        <v>3</v>
      </c>
      <c r="AE137" s="112">
        <v>0</v>
      </c>
      <c r="AF137" s="112">
        <v>0</v>
      </c>
      <c r="AG137" s="112">
        <v>0</v>
      </c>
      <c r="AH137" s="112">
        <v>0</v>
      </c>
      <c r="AI137" s="112">
        <v>0</v>
      </c>
      <c r="AJ137" s="157">
        <f t="shared" si="1"/>
        <v>0</v>
      </c>
      <c r="AK137" s="90"/>
      <c r="AL137" s="10"/>
      <c r="AM137" s="83"/>
    </row>
    <row r="138" spans="1:39" s="8" customFormat="1" ht="72.75" customHeight="1">
      <c r="A138" s="10"/>
      <c r="B138" s="78">
        <v>5</v>
      </c>
      <c r="C138" s="78">
        <v>7</v>
      </c>
      <c r="D138" s="78">
        <v>5</v>
      </c>
      <c r="E138" s="79">
        <v>0</v>
      </c>
      <c r="F138" s="79">
        <v>7</v>
      </c>
      <c r="G138" s="79">
        <v>0</v>
      </c>
      <c r="H138" s="79">
        <v>3</v>
      </c>
      <c r="I138" s="79">
        <v>1</v>
      </c>
      <c r="J138" s="78">
        <v>2</v>
      </c>
      <c r="K138" s="78">
        <v>3</v>
      </c>
      <c r="L138" s="78">
        <v>0</v>
      </c>
      <c r="M138" s="78">
        <v>1</v>
      </c>
      <c r="N138" s="78">
        <v>1</v>
      </c>
      <c r="O138" s="78">
        <v>0</v>
      </c>
      <c r="P138" s="78">
        <v>4</v>
      </c>
      <c r="Q138" s="78">
        <v>8</v>
      </c>
      <c r="R138" s="78">
        <v>0</v>
      </c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92" t="s">
        <v>242</v>
      </c>
      <c r="AD138" s="108" t="s">
        <v>3</v>
      </c>
      <c r="AE138" s="111">
        <v>300</v>
      </c>
      <c r="AF138" s="111">
        <v>0</v>
      </c>
      <c r="AG138" s="111">
        <v>0</v>
      </c>
      <c r="AH138" s="111">
        <v>0</v>
      </c>
      <c r="AI138" s="111">
        <v>0</v>
      </c>
      <c r="AJ138" s="157">
        <f t="shared" si="1"/>
        <v>300</v>
      </c>
      <c r="AK138" s="90">
        <v>2017</v>
      </c>
      <c r="AL138" s="10"/>
      <c r="AM138" s="83"/>
    </row>
    <row r="139" spans="1:39" s="8" customFormat="1" ht="72.75" customHeight="1">
      <c r="A139" s="10"/>
      <c r="B139" s="78">
        <v>5</v>
      </c>
      <c r="C139" s="78">
        <v>7</v>
      </c>
      <c r="D139" s="78">
        <v>5</v>
      </c>
      <c r="E139" s="79">
        <v>0</v>
      </c>
      <c r="F139" s="79">
        <v>7</v>
      </c>
      <c r="G139" s="79">
        <v>0</v>
      </c>
      <c r="H139" s="79">
        <v>3</v>
      </c>
      <c r="I139" s="79">
        <v>1</v>
      </c>
      <c r="J139" s="78">
        <v>2</v>
      </c>
      <c r="K139" s="78">
        <v>3</v>
      </c>
      <c r="L139" s="78">
        <v>0</v>
      </c>
      <c r="M139" s="78">
        <v>1</v>
      </c>
      <c r="N139" s="78" t="s">
        <v>194</v>
      </c>
      <c r="O139" s="78">
        <v>0</v>
      </c>
      <c r="P139" s="78">
        <v>4</v>
      </c>
      <c r="Q139" s="78">
        <v>8</v>
      </c>
      <c r="R139" s="78">
        <v>0</v>
      </c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2" t="s">
        <v>242</v>
      </c>
      <c r="AD139" s="108" t="s">
        <v>3</v>
      </c>
      <c r="AE139" s="111">
        <v>34</v>
      </c>
      <c r="AF139" s="111">
        <v>0</v>
      </c>
      <c r="AG139" s="111">
        <v>0</v>
      </c>
      <c r="AH139" s="111">
        <v>0</v>
      </c>
      <c r="AI139" s="111">
        <v>0</v>
      </c>
      <c r="AJ139" s="157">
        <f t="shared" si="1"/>
        <v>34</v>
      </c>
      <c r="AK139" s="90">
        <v>2017</v>
      </c>
      <c r="AL139" s="10"/>
      <c r="AM139" s="83"/>
    </row>
    <row r="140" spans="1:39" s="8" customFormat="1" ht="72.75" customHeight="1">
      <c r="A140" s="10"/>
      <c r="B140" s="78">
        <v>5</v>
      </c>
      <c r="C140" s="78">
        <v>7</v>
      </c>
      <c r="D140" s="78">
        <v>5</v>
      </c>
      <c r="E140" s="79">
        <v>0</v>
      </c>
      <c r="F140" s="79">
        <v>7</v>
      </c>
      <c r="G140" s="79">
        <v>0</v>
      </c>
      <c r="H140" s="79">
        <v>3</v>
      </c>
      <c r="I140" s="79">
        <v>1</v>
      </c>
      <c r="J140" s="78">
        <v>2</v>
      </c>
      <c r="K140" s="78">
        <v>3</v>
      </c>
      <c r="L140" s="78">
        <v>0</v>
      </c>
      <c r="M140" s="78">
        <v>1</v>
      </c>
      <c r="N140" s="78">
        <v>1</v>
      </c>
      <c r="O140" s="78">
        <v>0</v>
      </c>
      <c r="P140" s="78">
        <v>6</v>
      </c>
      <c r="Q140" s="78">
        <v>9</v>
      </c>
      <c r="R140" s="78">
        <v>0</v>
      </c>
      <c r="S140" s="54"/>
      <c r="T140" s="54"/>
      <c r="U140" s="60"/>
      <c r="V140" s="60"/>
      <c r="W140" s="60"/>
      <c r="X140" s="60"/>
      <c r="Y140" s="60"/>
      <c r="Z140" s="60"/>
      <c r="AA140" s="60"/>
      <c r="AB140" s="66"/>
      <c r="AC140" s="92" t="s">
        <v>247</v>
      </c>
      <c r="AD140" s="108" t="s">
        <v>3</v>
      </c>
      <c r="AE140" s="111">
        <v>406.25</v>
      </c>
      <c r="AF140" s="111">
        <v>1112.3</v>
      </c>
      <c r="AG140" s="111">
        <v>0</v>
      </c>
      <c r="AH140" s="111">
        <v>0</v>
      </c>
      <c r="AI140" s="111">
        <v>0</v>
      </c>
      <c r="AJ140" s="157">
        <f t="shared" si="1"/>
        <v>1518.55</v>
      </c>
      <c r="AK140" s="90">
        <v>2021</v>
      </c>
      <c r="AL140" s="10"/>
      <c r="AM140" s="83"/>
    </row>
    <row r="141" spans="1:39" s="8" customFormat="1" ht="72.75" customHeight="1">
      <c r="A141" s="10"/>
      <c r="B141" s="78">
        <v>5</v>
      </c>
      <c r="C141" s="78">
        <v>7</v>
      </c>
      <c r="D141" s="78">
        <v>5</v>
      </c>
      <c r="E141" s="79">
        <v>0</v>
      </c>
      <c r="F141" s="79">
        <v>7</v>
      </c>
      <c r="G141" s="79">
        <v>0</v>
      </c>
      <c r="H141" s="79">
        <v>3</v>
      </c>
      <c r="I141" s="79">
        <v>1</v>
      </c>
      <c r="J141" s="78">
        <v>2</v>
      </c>
      <c r="K141" s="78">
        <v>3</v>
      </c>
      <c r="L141" s="78">
        <v>0</v>
      </c>
      <c r="M141" s="78">
        <v>1</v>
      </c>
      <c r="N141" s="78" t="s">
        <v>194</v>
      </c>
      <c r="O141" s="78">
        <v>0</v>
      </c>
      <c r="P141" s="78">
        <v>6</v>
      </c>
      <c r="Q141" s="78">
        <v>9</v>
      </c>
      <c r="R141" s="78">
        <v>0</v>
      </c>
      <c r="S141" s="54"/>
      <c r="T141" s="54"/>
      <c r="U141" s="60"/>
      <c r="V141" s="60"/>
      <c r="W141" s="60"/>
      <c r="X141" s="60"/>
      <c r="Y141" s="60"/>
      <c r="Z141" s="60"/>
      <c r="AA141" s="60"/>
      <c r="AB141" s="66"/>
      <c r="AC141" s="92" t="s">
        <v>246</v>
      </c>
      <c r="AD141" s="108" t="s">
        <v>3</v>
      </c>
      <c r="AE141" s="111">
        <v>36.2</v>
      </c>
      <c r="AF141" s="111">
        <v>112</v>
      </c>
      <c r="AG141" s="111">
        <v>0</v>
      </c>
      <c r="AH141" s="111">
        <v>0</v>
      </c>
      <c r="AI141" s="111">
        <v>0</v>
      </c>
      <c r="AJ141" s="157">
        <f t="shared" si="1"/>
        <v>148.2</v>
      </c>
      <c r="AK141" s="90">
        <v>2021</v>
      </c>
      <c r="AL141" s="10"/>
      <c r="AM141" s="83"/>
    </row>
    <row r="142" spans="1:38" s="73" customFormat="1" ht="51" customHeight="1">
      <c r="A142" s="68"/>
      <c r="B142" s="69">
        <v>5</v>
      </c>
      <c r="C142" s="69">
        <v>7</v>
      </c>
      <c r="D142" s="69">
        <v>5</v>
      </c>
      <c r="E142" s="70">
        <v>0</v>
      </c>
      <c r="F142" s="70">
        <v>7</v>
      </c>
      <c r="G142" s="70">
        <v>0</v>
      </c>
      <c r="H142" s="70">
        <v>9</v>
      </c>
      <c r="I142" s="70">
        <v>1</v>
      </c>
      <c r="J142" s="69">
        <v>2</v>
      </c>
      <c r="K142" s="69">
        <v>3</v>
      </c>
      <c r="L142" s="69">
        <v>0</v>
      </c>
      <c r="M142" s="69">
        <v>2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71"/>
      <c r="T142" s="71"/>
      <c r="U142" s="72"/>
      <c r="V142" s="72"/>
      <c r="W142" s="72"/>
      <c r="X142" s="72"/>
      <c r="Y142" s="72"/>
      <c r="Z142" s="72"/>
      <c r="AA142" s="72"/>
      <c r="AB142" s="75"/>
      <c r="AC142" s="98" t="s">
        <v>154</v>
      </c>
      <c r="AD142" s="109" t="s">
        <v>3</v>
      </c>
      <c r="AE142" s="111">
        <f>AE148+AE146+AE147</f>
        <v>196</v>
      </c>
      <c r="AF142" s="111">
        <f>AF146+AF147+AF148</f>
        <v>151</v>
      </c>
      <c r="AG142" s="111">
        <f>AG146+AG147+AG148</f>
        <v>90</v>
      </c>
      <c r="AH142" s="111">
        <f>AH146+AH147+AH148</f>
        <v>90</v>
      </c>
      <c r="AI142" s="111">
        <f>AI146+AI147+AI148</f>
        <v>90</v>
      </c>
      <c r="AJ142" s="157">
        <f t="shared" si="1"/>
        <v>617</v>
      </c>
      <c r="AK142" s="90">
        <v>2021</v>
      </c>
      <c r="AL142" s="68"/>
    </row>
    <row r="143" spans="1:38" s="8" customFormat="1" ht="36.7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90" t="s">
        <v>121</v>
      </c>
      <c r="AD143" s="108" t="s">
        <v>116</v>
      </c>
      <c r="AE143" s="111">
        <v>445</v>
      </c>
      <c r="AF143" s="111">
        <v>445</v>
      </c>
      <c r="AG143" s="111">
        <v>445</v>
      </c>
      <c r="AH143" s="111">
        <v>445</v>
      </c>
      <c r="AI143" s="111">
        <v>445</v>
      </c>
      <c r="AJ143" s="157">
        <f t="shared" si="1"/>
        <v>2225</v>
      </c>
      <c r="AK143" s="90">
        <v>2021</v>
      </c>
      <c r="AL143" s="10"/>
    </row>
    <row r="144" spans="1:38" s="8" customFormat="1" ht="39.7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0" t="s">
        <v>117</v>
      </c>
      <c r="AD144" s="108" t="s">
        <v>92</v>
      </c>
      <c r="AE144" s="112">
        <v>30</v>
      </c>
      <c r="AF144" s="112">
        <v>30</v>
      </c>
      <c r="AG144" s="112">
        <v>25</v>
      </c>
      <c r="AH144" s="112">
        <v>25</v>
      </c>
      <c r="AI144" s="112">
        <v>25</v>
      </c>
      <c r="AJ144" s="157">
        <f t="shared" si="1"/>
        <v>135</v>
      </c>
      <c r="AK144" s="90">
        <v>2021</v>
      </c>
      <c r="AL144" s="10"/>
    </row>
    <row r="145" spans="1:38" s="8" customFormat="1" ht="41.25" customHeight="1">
      <c r="A145" s="10"/>
      <c r="B145" s="49"/>
      <c r="C145" s="49"/>
      <c r="D145" s="49"/>
      <c r="E145" s="59"/>
      <c r="F145" s="59"/>
      <c r="G145" s="59"/>
      <c r="H145" s="59"/>
      <c r="I145" s="59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90" t="s">
        <v>120</v>
      </c>
      <c r="AD145" s="108" t="s">
        <v>92</v>
      </c>
      <c r="AE145" s="112">
        <v>48</v>
      </c>
      <c r="AF145" s="112">
        <v>48</v>
      </c>
      <c r="AG145" s="112">
        <v>48</v>
      </c>
      <c r="AH145" s="112">
        <v>48</v>
      </c>
      <c r="AI145" s="112">
        <v>48</v>
      </c>
      <c r="AJ145" s="157">
        <f t="shared" si="1"/>
        <v>240</v>
      </c>
      <c r="AK145" s="90">
        <v>2021</v>
      </c>
      <c r="AL145" s="10"/>
    </row>
    <row r="146" spans="1:38" s="8" customFormat="1" ht="82.5" customHeight="1">
      <c r="A146" s="10"/>
      <c r="B146" s="69">
        <v>5</v>
      </c>
      <c r="C146" s="69">
        <v>7</v>
      </c>
      <c r="D146" s="69">
        <v>5</v>
      </c>
      <c r="E146" s="70">
        <v>0</v>
      </c>
      <c r="F146" s="70">
        <v>7</v>
      </c>
      <c r="G146" s="70">
        <v>0</v>
      </c>
      <c r="H146" s="70">
        <v>9</v>
      </c>
      <c r="I146" s="70">
        <v>1</v>
      </c>
      <c r="J146" s="71">
        <v>2</v>
      </c>
      <c r="K146" s="71">
        <v>3</v>
      </c>
      <c r="L146" s="71">
        <v>0</v>
      </c>
      <c r="M146" s="71">
        <v>2</v>
      </c>
      <c r="N146" s="71">
        <v>1</v>
      </c>
      <c r="O146" s="71">
        <v>0</v>
      </c>
      <c r="P146" s="71">
        <v>6</v>
      </c>
      <c r="Q146" s="71">
        <v>6</v>
      </c>
      <c r="R146" s="71">
        <v>0</v>
      </c>
      <c r="S146" s="71"/>
      <c r="T146" s="71"/>
      <c r="U146" s="72"/>
      <c r="V146" s="72"/>
      <c r="W146" s="72"/>
      <c r="X146" s="72"/>
      <c r="Y146" s="72"/>
      <c r="Z146" s="72"/>
      <c r="AA146" s="72"/>
      <c r="AB146" s="75"/>
      <c r="AC146" s="98" t="s">
        <v>237</v>
      </c>
      <c r="AD146" s="109" t="s">
        <v>3</v>
      </c>
      <c r="AE146" s="111">
        <v>95</v>
      </c>
      <c r="AF146" s="111">
        <v>43.2</v>
      </c>
      <c r="AG146" s="111">
        <v>0</v>
      </c>
      <c r="AH146" s="111">
        <v>0</v>
      </c>
      <c r="AI146" s="111">
        <v>0</v>
      </c>
      <c r="AJ146" s="157">
        <f t="shared" si="1"/>
        <v>138.2</v>
      </c>
      <c r="AK146" s="90">
        <v>2017</v>
      </c>
      <c r="AL146" s="10"/>
    </row>
    <row r="147" spans="1:38" s="8" customFormat="1" ht="81" customHeight="1">
      <c r="A147" s="10"/>
      <c r="B147" s="69">
        <v>5</v>
      </c>
      <c r="C147" s="69">
        <v>7</v>
      </c>
      <c r="D147" s="69">
        <v>5</v>
      </c>
      <c r="E147" s="70">
        <v>0</v>
      </c>
      <c r="F147" s="70">
        <v>7</v>
      </c>
      <c r="G147" s="70">
        <v>0</v>
      </c>
      <c r="H147" s="70">
        <v>9</v>
      </c>
      <c r="I147" s="70">
        <v>1</v>
      </c>
      <c r="J147" s="71">
        <v>2</v>
      </c>
      <c r="K147" s="71">
        <v>3</v>
      </c>
      <c r="L147" s="71">
        <v>0</v>
      </c>
      <c r="M147" s="71">
        <v>2</v>
      </c>
      <c r="N147" s="71" t="s">
        <v>194</v>
      </c>
      <c r="O147" s="71">
        <v>0</v>
      </c>
      <c r="P147" s="71">
        <v>6</v>
      </c>
      <c r="Q147" s="71">
        <v>6</v>
      </c>
      <c r="R147" s="71">
        <v>0</v>
      </c>
      <c r="S147" s="71"/>
      <c r="T147" s="71"/>
      <c r="U147" s="72"/>
      <c r="V147" s="72"/>
      <c r="W147" s="72"/>
      <c r="X147" s="72"/>
      <c r="Y147" s="72"/>
      <c r="Z147" s="72"/>
      <c r="AA147" s="72"/>
      <c r="AB147" s="75"/>
      <c r="AC147" s="98" t="s">
        <v>238</v>
      </c>
      <c r="AD147" s="109" t="s">
        <v>105</v>
      </c>
      <c r="AE147" s="111">
        <v>1</v>
      </c>
      <c r="AF147" s="111">
        <v>8.8</v>
      </c>
      <c r="AG147" s="111">
        <v>0</v>
      </c>
      <c r="AH147" s="111">
        <v>0</v>
      </c>
      <c r="AI147" s="111">
        <v>0</v>
      </c>
      <c r="AJ147" s="157">
        <f t="shared" si="1"/>
        <v>9.8</v>
      </c>
      <c r="AK147" s="90">
        <v>2017</v>
      </c>
      <c r="AL147" s="10"/>
    </row>
    <row r="148" spans="1:38" s="8" customFormat="1" ht="37.5" customHeight="1">
      <c r="A148" s="10"/>
      <c r="B148" s="69">
        <v>5</v>
      </c>
      <c r="C148" s="69">
        <v>7</v>
      </c>
      <c r="D148" s="69">
        <v>5</v>
      </c>
      <c r="E148" s="70">
        <v>0</v>
      </c>
      <c r="F148" s="70">
        <v>7</v>
      </c>
      <c r="G148" s="70">
        <v>0</v>
      </c>
      <c r="H148" s="70">
        <v>9</v>
      </c>
      <c r="I148" s="70">
        <v>1</v>
      </c>
      <c r="J148" s="69">
        <v>2</v>
      </c>
      <c r="K148" s="69">
        <v>3</v>
      </c>
      <c r="L148" s="69">
        <v>0</v>
      </c>
      <c r="M148" s="69">
        <v>2</v>
      </c>
      <c r="N148" s="69">
        <v>2</v>
      </c>
      <c r="O148" s="69">
        <v>0</v>
      </c>
      <c r="P148" s="69">
        <v>0</v>
      </c>
      <c r="Q148" s="69">
        <v>1</v>
      </c>
      <c r="R148" s="69">
        <v>0</v>
      </c>
      <c r="S148" s="71"/>
      <c r="T148" s="71"/>
      <c r="U148" s="72"/>
      <c r="V148" s="72"/>
      <c r="W148" s="72"/>
      <c r="X148" s="72"/>
      <c r="Y148" s="72"/>
      <c r="Z148" s="72"/>
      <c r="AA148" s="72"/>
      <c r="AB148" s="75"/>
      <c r="AC148" s="98" t="s">
        <v>175</v>
      </c>
      <c r="AD148" s="109" t="s">
        <v>3</v>
      </c>
      <c r="AE148" s="111">
        <v>100</v>
      </c>
      <c r="AF148" s="111">
        <v>99</v>
      </c>
      <c r="AG148" s="111">
        <v>90</v>
      </c>
      <c r="AH148" s="111">
        <v>90</v>
      </c>
      <c r="AI148" s="111">
        <v>90</v>
      </c>
      <c r="AJ148" s="157">
        <f t="shared" si="1"/>
        <v>469</v>
      </c>
      <c r="AK148" s="112">
        <v>2021</v>
      </c>
      <c r="AL148" s="10"/>
    </row>
    <row r="149" spans="1:40" s="8" customFormat="1" ht="39.75" customHeight="1">
      <c r="A149" s="10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 t="s">
        <v>182</v>
      </c>
      <c r="O149" s="54"/>
      <c r="P149" s="54"/>
      <c r="Q149" s="54"/>
      <c r="R149" s="54"/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90" t="s">
        <v>155</v>
      </c>
      <c r="AD149" s="108" t="s">
        <v>92</v>
      </c>
      <c r="AE149" s="112">
        <v>30</v>
      </c>
      <c r="AF149" s="112">
        <v>30</v>
      </c>
      <c r="AG149" s="112">
        <v>30</v>
      </c>
      <c r="AH149" s="112">
        <v>30</v>
      </c>
      <c r="AI149" s="112">
        <v>30</v>
      </c>
      <c r="AJ149" s="157">
        <f t="shared" si="1"/>
        <v>150</v>
      </c>
      <c r="AK149" s="90">
        <v>2021</v>
      </c>
      <c r="AL149" s="10"/>
      <c r="AN149" s="8" t="s">
        <v>182</v>
      </c>
    </row>
    <row r="150" spans="1:39" s="8" customFormat="1" ht="40.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0" t="s">
        <v>156</v>
      </c>
      <c r="AD150" s="108" t="s">
        <v>92</v>
      </c>
      <c r="AE150" s="112">
        <v>30</v>
      </c>
      <c r="AF150" s="112">
        <v>30</v>
      </c>
      <c r="AG150" s="112">
        <v>25</v>
      </c>
      <c r="AH150" s="112">
        <v>25</v>
      </c>
      <c r="AI150" s="112">
        <v>25</v>
      </c>
      <c r="AJ150" s="157">
        <f t="shared" si="1"/>
        <v>135</v>
      </c>
      <c r="AK150" s="90">
        <v>2021</v>
      </c>
      <c r="AL150" s="10"/>
      <c r="AM150" s="8" t="s">
        <v>182</v>
      </c>
    </row>
    <row r="151" spans="1:38" s="8" customFormat="1" ht="38.25" customHeight="1">
      <c r="A151" s="10"/>
      <c r="B151" s="49"/>
      <c r="C151" s="49"/>
      <c r="D151" s="49"/>
      <c r="E151" s="59"/>
      <c r="F151" s="59"/>
      <c r="G151" s="59"/>
      <c r="H151" s="59"/>
      <c r="I151" s="59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90" t="s">
        <v>157</v>
      </c>
      <c r="AD151" s="108" t="s">
        <v>92</v>
      </c>
      <c r="AE151" s="112">
        <v>48</v>
      </c>
      <c r="AF151" s="112">
        <v>48</v>
      </c>
      <c r="AG151" s="112">
        <v>48</v>
      </c>
      <c r="AH151" s="112">
        <v>48</v>
      </c>
      <c r="AI151" s="112">
        <v>48</v>
      </c>
      <c r="AJ151" s="157">
        <f t="shared" si="1"/>
        <v>240</v>
      </c>
      <c r="AK151" s="90">
        <v>2021</v>
      </c>
      <c r="AL151" s="10"/>
    </row>
    <row r="152" spans="1:38" s="8" customFormat="1" ht="52.5" customHeight="1">
      <c r="A152" s="10"/>
      <c r="B152" s="78"/>
      <c r="C152" s="78"/>
      <c r="D152" s="78"/>
      <c r="E152" s="79"/>
      <c r="F152" s="79"/>
      <c r="G152" s="79"/>
      <c r="H152" s="79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93" t="s">
        <v>176</v>
      </c>
      <c r="AD152" s="108" t="s">
        <v>177</v>
      </c>
      <c r="AE152" s="112" t="s">
        <v>136</v>
      </c>
      <c r="AF152" s="112" t="s">
        <v>136</v>
      </c>
      <c r="AG152" s="112" t="s">
        <v>136</v>
      </c>
      <c r="AH152" s="112" t="s">
        <v>136</v>
      </c>
      <c r="AI152" s="112" t="s">
        <v>136</v>
      </c>
      <c r="AJ152" s="157" t="s">
        <v>136</v>
      </c>
      <c r="AK152" s="90"/>
      <c r="AL152" s="10"/>
    </row>
    <row r="153" spans="1:38" s="74" customFormat="1" ht="37.5" customHeight="1">
      <c r="A153" s="161"/>
      <c r="B153" s="154">
        <v>5</v>
      </c>
      <c r="C153" s="154">
        <v>7</v>
      </c>
      <c r="D153" s="154">
        <v>5</v>
      </c>
      <c r="E153" s="154">
        <v>0</v>
      </c>
      <c r="F153" s="154">
        <v>0</v>
      </c>
      <c r="G153" s="154">
        <v>0</v>
      </c>
      <c r="H153" s="154">
        <v>0</v>
      </c>
      <c r="I153" s="154">
        <v>1</v>
      </c>
      <c r="J153" s="154">
        <v>2</v>
      </c>
      <c r="K153" s="154">
        <v>4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54">
        <v>0</v>
      </c>
      <c r="R153" s="154">
        <v>0</v>
      </c>
      <c r="S153" s="155"/>
      <c r="T153" s="155"/>
      <c r="U153" s="156"/>
      <c r="V153" s="156"/>
      <c r="W153" s="156"/>
      <c r="X153" s="156"/>
      <c r="Y153" s="156"/>
      <c r="Z153" s="156"/>
      <c r="AA153" s="156"/>
      <c r="AB153" s="163"/>
      <c r="AC153" s="164" t="s">
        <v>101</v>
      </c>
      <c r="AD153" s="158" t="s">
        <v>3</v>
      </c>
      <c r="AE153" s="160">
        <f>AE154+AE158</f>
        <v>5313</v>
      </c>
      <c r="AF153" s="160">
        <f>AF154+AF158</f>
        <v>5098</v>
      </c>
      <c r="AG153" s="160">
        <f>AG154+AG158</f>
        <v>5150</v>
      </c>
      <c r="AH153" s="160">
        <f>AH154+AH158</f>
        <v>5150</v>
      </c>
      <c r="AI153" s="160">
        <f>AI154+AI158</f>
        <v>5150</v>
      </c>
      <c r="AJ153" s="157">
        <f t="shared" si="1"/>
        <v>25861</v>
      </c>
      <c r="AK153" s="137">
        <v>2021</v>
      </c>
      <c r="AL153" s="67"/>
    </row>
    <row r="154" spans="1:39" s="73" customFormat="1" ht="34.5" customHeight="1">
      <c r="A154" s="68"/>
      <c r="B154" s="69">
        <v>5</v>
      </c>
      <c r="C154" s="69">
        <v>7</v>
      </c>
      <c r="D154" s="69">
        <v>5</v>
      </c>
      <c r="E154" s="70">
        <v>0</v>
      </c>
      <c r="F154" s="70">
        <v>7</v>
      </c>
      <c r="G154" s="70">
        <v>0</v>
      </c>
      <c r="H154" s="70">
        <v>5</v>
      </c>
      <c r="I154" s="70">
        <v>1</v>
      </c>
      <c r="J154" s="69">
        <v>2</v>
      </c>
      <c r="K154" s="69">
        <v>4</v>
      </c>
      <c r="L154" s="69">
        <v>0</v>
      </c>
      <c r="M154" s="69">
        <v>1</v>
      </c>
      <c r="N154" s="69">
        <v>2</v>
      </c>
      <c r="O154" s="69">
        <v>0</v>
      </c>
      <c r="P154" s="69">
        <v>0</v>
      </c>
      <c r="Q154" s="69">
        <v>0</v>
      </c>
      <c r="R154" s="69">
        <v>0</v>
      </c>
      <c r="S154" s="71"/>
      <c r="T154" s="71"/>
      <c r="U154" s="72"/>
      <c r="V154" s="72"/>
      <c r="W154" s="72"/>
      <c r="X154" s="72"/>
      <c r="Y154" s="72"/>
      <c r="Z154" s="72"/>
      <c r="AA154" s="72"/>
      <c r="AB154" s="75"/>
      <c r="AC154" s="98" t="s">
        <v>159</v>
      </c>
      <c r="AD154" s="109" t="s">
        <v>3</v>
      </c>
      <c r="AE154" s="111">
        <f>AE156</f>
        <v>70</v>
      </c>
      <c r="AF154" s="111">
        <f>AF156</f>
        <v>100</v>
      </c>
      <c r="AG154" s="111">
        <f>AG156</f>
        <v>90</v>
      </c>
      <c r="AH154" s="111">
        <f>AH156</f>
        <v>90</v>
      </c>
      <c r="AI154" s="111">
        <f>AI156</f>
        <v>90</v>
      </c>
      <c r="AJ154" s="157">
        <f t="shared" si="1"/>
        <v>440</v>
      </c>
      <c r="AK154" s="137">
        <v>2021</v>
      </c>
      <c r="AL154" s="68" t="s">
        <v>182</v>
      </c>
      <c r="AM154" s="73" t="s">
        <v>182</v>
      </c>
    </row>
    <row r="155" spans="1:39" s="8" customFormat="1" ht="41.25" customHeight="1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0" t="s">
        <v>164</v>
      </c>
      <c r="AD155" s="108" t="s">
        <v>116</v>
      </c>
      <c r="AE155" s="112">
        <v>114</v>
      </c>
      <c r="AF155" s="112">
        <v>30</v>
      </c>
      <c r="AG155" s="112">
        <v>30</v>
      </c>
      <c r="AH155" s="112">
        <v>30</v>
      </c>
      <c r="AI155" s="112">
        <v>30</v>
      </c>
      <c r="AJ155" s="157">
        <f t="shared" si="1"/>
        <v>234</v>
      </c>
      <c r="AK155" s="138">
        <v>2021</v>
      </c>
      <c r="AL155" s="10"/>
      <c r="AM155" s="8" t="s">
        <v>182</v>
      </c>
    </row>
    <row r="156" spans="1:38" s="8" customFormat="1" ht="39" customHeight="1">
      <c r="A156" s="10"/>
      <c r="B156" s="69">
        <v>5</v>
      </c>
      <c r="C156" s="69">
        <v>7</v>
      </c>
      <c r="D156" s="69">
        <v>5</v>
      </c>
      <c r="E156" s="70">
        <v>0</v>
      </c>
      <c r="F156" s="70">
        <v>7</v>
      </c>
      <c r="G156" s="70">
        <v>0</v>
      </c>
      <c r="H156" s="70">
        <v>5</v>
      </c>
      <c r="I156" s="70">
        <v>1</v>
      </c>
      <c r="J156" s="69">
        <v>2</v>
      </c>
      <c r="K156" s="69">
        <v>4</v>
      </c>
      <c r="L156" s="69">
        <v>0</v>
      </c>
      <c r="M156" s="69">
        <v>1</v>
      </c>
      <c r="N156" s="69">
        <v>2</v>
      </c>
      <c r="O156" s="69">
        <v>0</v>
      </c>
      <c r="P156" s="69">
        <v>0</v>
      </c>
      <c r="Q156" s="69">
        <v>1</v>
      </c>
      <c r="R156" s="69">
        <v>0</v>
      </c>
      <c r="S156" s="71">
        <v>1</v>
      </c>
      <c r="T156" s="71"/>
      <c r="U156" s="72"/>
      <c r="V156" s="72"/>
      <c r="W156" s="72"/>
      <c r="X156" s="72"/>
      <c r="Y156" s="72"/>
      <c r="Z156" s="72"/>
      <c r="AA156" s="72"/>
      <c r="AB156" s="75"/>
      <c r="AC156" s="98" t="s">
        <v>102</v>
      </c>
      <c r="AD156" s="109" t="s">
        <v>105</v>
      </c>
      <c r="AE156" s="111">
        <v>70</v>
      </c>
      <c r="AF156" s="111">
        <v>100</v>
      </c>
      <c r="AG156" s="111">
        <v>90</v>
      </c>
      <c r="AH156" s="111">
        <v>90</v>
      </c>
      <c r="AI156" s="111">
        <v>90</v>
      </c>
      <c r="AJ156" s="157">
        <f t="shared" si="1"/>
        <v>440</v>
      </c>
      <c r="AK156" s="137">
        <v>2021</v>
      </c>
      <c r="AL156" s="10"/>
    </row>
    <row r="157" spans="1:38" s="8" customFormat="1" ht="62.25" customHeight="1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0" t="s">
        <v>127</v>
      </c>
      <c r="AD157" s="108" t="s">
        <v>92</v>
      </c>
      <c r="AE157" s="112">
        <v>28</v>
      </c>
      <c r="AF157" s="112">
        <v>9</v>
      </c>
      <c r="AG157" s="112">
        <v>9</v>
      </c>
      <c r="AH157" s="112">
        <v>9</v>
      </c>
      <c r="AI157" s="112">
        <v>9</v>
      </c>
      <c r="AJ157" s="157">
        <f t="shared" si="1"/>
        <v>64</v>
      </c>
      <c r="AK157" s="138">
        <v>2021</v>
      </c>
      <c r="AL157" s="10"/>
    </row>
    <row r="158" spans="1:38" s="8" customFormat="1" ht="62.25" customHeight="1">
      <c r="A158" s="10"/>
      <c r="B158" s="69">
        <v>5</v>
      </c>
      <c r="C158" s="69">
        <v>7</v>
      </c>
      <c r="D158" s="69">
        <v>5</v>
      </c>
      <c r="E158" s="70">
        <v>0</v>
      </c>
      <c r="F158" s="70">
        <v>7</v>
      </c>
      <c r="G158" s="70">
        <v>0</v>
      </c>
      <c r="H158" s="70">
        <v>9</v>
      </c>
      <c r="I158" s="70">
        <v>1</v>
      </c>
      <c r="J158" s="69">
        <v>2</v>
      </c>
      <c r="K158" s="69">
        <v>4</v>
      </c>
      <c r="L158" s="69">
        <v>0</v>
      </c>
      <c r="M158" s="69">
        <v>2</v>
      </c>
      <c r="N158" s="69">
        <v>2</v>
      </c>
      <c r="O158" s="69">
        <v>0</v>
      </c>
      <c r="P158" s="69">
        <v>0</v>
      </c>
      <c r="Q158" s="69">
        <v>0</v>
      </c>
      <c r="R158" s="69">
        <v>0</v>
      </c>
      <c r="S158" s="71"/>
      <c r="T158" s="71"/>
      <c r="U158" s="72"/>
      <c r="V158" s="72"/>
      <c r="W158" s="72"/>
      <c r="X158" s="72"/>
      <c r="Y158" s="72"/>
      <c r="Z158" s="72"/>
      <c r="AA158" s="72"/>
      <c r="AB158" s="75"/>
      <c r="AC158" s="94" t="s">
        <v>165</v>
      </c>
      <c r="AD158" s="109" t="s">
        <v>105</v>
      </c>
      <c r="AE158" s="111">
        <f>AE160+AE162+AE164+AE165</f>
        <v>5243</v>
      </c>
      <c r="AF158" s="111">
        <f>AF160+AF164+AF165</f>
        <v>4998</v>
      </c>
      <c r="AG158" s="111">
        <f>AG160+AG162+AG164</f>
        <v>5060</v>
      </c>
      <c r="AH158" s="111">
        <f>AH160+AH162+AH164</f>
        <v>5060</v>
      </c>
      <c r="AI158" s="111">
        <f>AI160+AI162+AI164</f>
        <v>5060</v>
      </c>
      <c r="AJ158" s="157">
        <f t="shared" si="1"/>
        <v>25421</v>
      </c>
      <c r="AK158" s="137">
        <v>2021</v>
      </c>
      <c r="AL158" s="10"/>
    </row>
    <row r="159" spans="1:39" s="73" customFormat="1" ht="64.5" customHeight="1">
      <c r="A159" s="68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90" t="s">
        <v>158</v>
      </c>
      <c r="AD159" s="108" t="s">
        <v>116</v>
      </c>
      <c r="AE159" s="112">
        <v>3</v>
      </c>
      <c r="AF159" s="112">
        <v>3</v>
      </c>
      <c r="AG159" s="112">
        <v>3</v>
      </c>
      <c r="AH159" s="112">
        <v>3</v>
      </c>
      <c r="AI159" s="112">
        <v>3</v>
      </c>
      <c r="AJ159" s="157">
        <f t="shared" si="1"/>
        <v>15</v>
      </c>
      <c r="AK159" s="137">
        <v>2021</v>
      </c>
      <c r="AL159" s="68"/>
      <c r="AM159" s="73" t="s">
        <v>182</v>
      </c>
    </row>
    <row r="160" spans="1:38" s="8" customFormat="1" ht="37.5" customHeight="1">
      <c r="A160" s="10"/>
      <c r="B160" s="69">
        <v>5</v>
      </c>
      <c r="C160" s="69">
        <v>7</v>
      </c>
      <c r="D160" s="69">
        <v>5</v>
      </c>
      <c r="E160" s="70">
        <v>0</v>
      </c>
      <c r="F160" s="70">
        <v>7</v>
      </c>
      <c r="G160" s="70">
        <v>0</v>
      </c>
      <c r="H160" s="70">
        <v>9</v>
      </c>
      <c r="I160" s="70">
        <v>1</v>
      </c>
      <c r="J160" s="69">
        <v>2</v>
      </c>
      <c r="K160" s="69">
        <v>4</v>
      </c>
      <c r="L160" s="69">
        <v>0</v>
      </c>
      <c r="M160" s="69">
        <v>2</v>
      </c>
      <c r="N160" s="69">
        <v>2</v>
      </c>
      <c r="O160" s="69">
        <v>0</v>
      </c>
      <c r="P160" s="69">
        <v>2</v>
      </c>
      <c r="Q160" s="69">
        <v>1</v>
      </c>
      <c r="R160" s="69">
        <v>0</v>
      </c>
      <c r="S160" s="71"/>
      <c r="T160" s="71"/>
      <c r="U160" s="72"/>
      <c r="V160" s="72"/>
      <c r="W160" s="72"/>
      <c r="X160" s="72"/>
      <c r="Y160" s="72"/>
      <c r="Z160" s="72"/>
      <c r="AA160" s="72"/>
      <c r="AB160" s="75"/>
      <c r="AC160" s="98" t="s">
        <v>103</v>
      </c>
      <c r="AD160" s="109" t="s">
        <v>3</v>
      </c>
      <c r="AE160" s="111">
        <v>23</v>
      </c>
      <c r="AF160" s="111">
        <v>0</v>
      </c>
      <c r="AG160" s="111">
        <v>20</v>
      </c>
      <c r="AH160" s="111">
        <v>20</v>
      </c>
      <c r="AI160" s="111">
        <v>20</v>
      </c>
      <c r="AJ160" s="157">
        <f t="shared" si="1"/>
        <v>83</v>
      </c>
      <c r="AK160" s="137">
        <v>2021</v>
      </c>
      <c r="AL160" s="10"/>
    </row>
    <row r="161" spans="1:38" s="8" customFormat="1" ht="50.25" customHeight="1">
      <c r="A161" s="10"/>
      <c r="B161" s="49"/>
      <c r="C161" s="49"/>
      <c r="D161" s="49"/>
      <c r="E161" s="59"/>
      <c r="F161" s="59"/>
      <c r="G161" s="59"/>
      <c r="H161" s="59"/>
      <c r="I161" s="59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60"/>
      <c r="V161" s="60"/>
      <c r="W161" s="60"/>
      <c r="X161" s="60"/>
      <c r="Y161" s="60"/>
      <c r="Z161" s="60"/>
      <c r="AA161" s="60"/>
      <c r="AB161" s="66"/>
      <c r="AC161" s="90" t="s">
        <v>128</v>
      </c>
      <c r="AD161" s="108" t="s">
        <v>92</v>
      </c>
      <c r="AE161" s="112">
        <v>1</v>
      </c>
      <c r="AF161" s="112">
        <v>1</v>
      </c>
      <c r="AG161" s="112">
        <v>1</v>
      </c>
      <c r="AH161" s="112">
        <v>1</v>
      </c>
      <c r="AI161" s="112">
        <v>1</v>
      </c>
      <c r="AJ161" s="157">
        <f t="shared" si="1"/>
        <v>5</v>
      </c>
      <c r="AK161" s="137">
        <v>2021</v>
      </c>
      <c r="AL161" s="10"/>
    </row>
    <row r="162" spans="1:38" s="8" customFormat="1" ht="36.75" customHeight="1">
      <c r="A162" s="10"/>
      <c r="B162" s="49">
        <v>5</v>
      </c>
      <c r="C162" s="49">
        <v>7</v>
      </c>
      <c r="D162" s="49">
        <v>5</v>
      </c>
      <c r="E162" s="59">
        <v>0</v>
      </c>
      <c r="F162" s="59">
        <v>7</v>
      </c>
      <c r="G162" s="59">
        <v>0</v>
      </c>
      <c r="H162" s="59">
        <v>9</v>
      </c>
      <c r="I162" s="59">
        <v>1</v>
      </c>
      <c r="J162" s="49">
        <v>2</v>
      </c>
      <c r="K162" s="49">
        <v>4</v>
      </c>
      <c r="L162" s="49">
        <v>1</v>
      </c>
      <c r="M162" s="49">
        <v>2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54"/>
      <c r="T162" s="54"/>
      <c r="U162" s="60"/>
      <c r="V162" s="60"/>
      <c r="W162" s="60"/>
      <c r="X162" s="60"/>
      <c r="Y162" s="60"/>
      <c r="Z162" s="60"/>
      <c r="AA162" s="60"/>
      <c r="AB162" s="66"/>
      <c r="AC162" s="90" t="s">
        <v>186</v>
      </c>
      <c r="AD162" s="108" t="s">
        <v>3</v>
      </c>
      <c r="AE162" s="112">
        <v>0</v>
      </c>
      <c r="AF162" s="112">
        <v>0</v>
      </c>
      <c r="AG162" s="112">
        <f>SUM(AC162:AF162)</f>
        <v>0</v>
      </c>
      <c r="AH162" s="112">
        <f>SUM(AD162:AG162)</f>
        <v>0</v>
      </c>
      <c r="AI162" s="112">
        <f>SUM(AE162:AH162)</f>
        <v>0</v>
      </c>
      <c r="AJ162" s="157">
        <f t="shared" si="1"/>
        <v>0</v>
      </c>
      <c r="AK162" s="137">
        <v>2021</v>
      </c>
      <c r="AL162" s="10"/>
    </row>
    <row r="163" spans="1:38" s="8" customFormat="1" ht="46.5" customHeight="1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60"/>
      <c r="V163" s="60"/>
      <c r="W163" s="60"/>
      <c r="X163" s="60"/>
      <c r="Y163" s="60"/>
      <c r="Z163" s="60"/>
      <c r="AA163" s="60"/>
      <c r="AB163" s="66"/>
      <c r="AC163" s="90" t="s">
        <v>187</v>
      </c>
      <c r="AD163" s="108" t="s">
        <v>92</v>
      </c>
      <c r="AE163" s="112">
        <v>0</v>
      </c>
      <c r="AF163" s="112">
        <v>0</v>
      </c>
      <c r="AG163" s="112">
        <v>0</v>
      </c>
      <c r="AH163" s="112">
        <v>0</v>
      </c>
      <c r="AI163" s="112">
        <v>0</v>
      </c>
      <c r="AJ163" s="157">
        <f t="shared" si="1"/>
        <v>0</v>
      </c>
      <c r="AK163" s="137">
        <v>2021</v>
      </c>
      <c r="AL163" s="10"/>
    </row>
    <row r="164" spans="1:38" s="8" customFormat="1" ht="45.75" customHeight="1">
      <c r="A164" s="10"/>
      <c r="B164" s="49">
        <v>5</v>
      </c>
      <c r="C164" s="49">
        <v>7</v>
      </c>
      <c r="D164" s="49">
        <v>5</v>
      </c>
      <c r="E164" s="59">
        <v>1</v>
      </c>
      <c r="F164" s="59">
        <v>0</v>
      </c>
      <c r="G164" s="59">
        <v>0</v>
      </c>
      <c r="H164" s="59">
        <v>3</v>
      </c>
      <c r="I164" s="59">
        <v>1</v>
      </c>
      <c r="J164" s="49">
        <v>2</v>
      </c>
      <c r="K164" s="49">
        <v>4</v>
      </c>
      <c r="L164" s="49">
        <v>0</v>
      </c>
      <c r="M164" s="49">
        <v>2</v>
      </c>
      <c r="N164" s="49">
        <v>1</v>
      </c>
      <c r="O164" s="49">
        <v>0</v>
      </c>
      <c r="P164" s="49">
        <v>5</v>
      </c>
      <c r="Q164" s="49">
        <v>6</v>
      </c>
      <c r="R164" s="49">
        <v>0</v>
      </c>
      <c r="S164" s="54"/>
      <c r="T164" s="54"/>
      <c r="U164" s="60"/>
      <c r="V164" s="60"/>
      <c r="W164" s="60"/>
      <c r="X164" s="60"/>
      <c r="Y164" s="60"/>
      <c r="Z164" s="60"/>
      <c r="AA164" s="60"/>
      <c r="AB164" s="66"/>
      <c r="AC164" s="103" t="s">
        <v>188</v>
      </c>
      <c r="AD164" s="108" t="s">
        <v>3</v>
      </c>
      <c r="AE164" s="112">
        <v>5220</v>
      </c>
      <c r="AF164" s="112">
        <v>4968</v>
      </c>
      <c r="AG164" s="112">
        <v>5040</v>
      </c>
      <c r="AH164" s="112">
        <v>5040</v>
      </c>
      <c r="AI164" s="112">
        <v>5040</v>
      </c>
      <c r="AJ164" s="157">
        <f t="shared" si="1"/>
        <v>25308</v>
      </c>
      <c r="AK164" s="137">
        <v>2021</v>
      </c>
      <c r="AL164" s="10"/>
    </row>
    <row r="165" spans="1:38" s="8" customFormat="1" ht="54.75" customHeight="1">
      <c r="A165" s="10"/>
      <c r="B165" s="145">
        <v>5</v>
      </c>
      <c r="C165" s="145">
        <v>7</v>
      </c>
      <c r="D165" s="145">
        <v>5</v>
      </c>
      <c r="E165" s="145">
        <v>0</v>
      </c>
      <c r="F165" s="145">
        <v>7</v>
      </c>
      <c r="G165" s="145">
        <v>0</v>
      </c>
      <c r="H165" s="145">
        <v>9</v>
      </c>
      <c r="I165" s="145">
        <v>1</v>
      </c>
      <c r="J165" s="145">
        <v>2</v>
      </c>
      <c r="K165" s="145">
        <v>4</v>
      </c>
      <c r="L165" s="145">
        <v>0</v>
      </c>
      <c r="M165" s="145">
        <v>2</v>
      </c>
      <c r="N165" s="145">
        <v>1</v>
      </c>
      <c r="O165" s="145">
        <v>0</v>
      </c>
      <c r="P165" s="145">
        <v>9</v>
      </c>
      <c r="Q165" s="145">
        <v>2</v>
      </c>
      <c r="R165" s="145">
        <v>0</v>
      </c>
      <c r="S165" s="145"/>
      <c r="T165" s="146"/>
      <c r="U165" s="147"/>
      <c r="V165" s="147"/>
      <c r="W165" s="147"/>
      <c r="X165" s="147"/>
      <c r="Y165" s="147"/>
      <c r="Z165" s="147"/>
      <c r="AA165" s="147"/>
      <c r="AB165" s="147"/>
      <c r="AC165" s="152" t="s">
        <v>257</v>
      </c>
      <c r="AD165" s="149" t="s">
        <v>3</v>
      </c>
      <c r="AE165" s="150">
        <v>0</v>
      </c>
      <c r="AF165" s="150">
        <v>30</v>
      </c>
      <c r="AG165" s="150">
        <v>0</v>
      </c>
      <c r="AH165" s="150">
        <v>0</v>
      </c>
      <c r="AI165" s="150">
        <v>0</v>
      </c>
      <c r="AJ165" s="157">
        <f>AE165+AF165+AG165+AH165+AI165</f>
        <v>30</v>
      </c>
      <c r="AK165" s="119">
        <v>2018</v>
      </c>
      <c r="AL165" s="10"/>
    </row>
    <row r="166" spans="1:38" s="8" customFormat="1" ht="46.5" customHeight="1">
      <c r="A166" s="10"/>
      <c r="B166" s="154">
        <v>5</v>
      </c>
      <c r="C166" s="154">
        <v>7</v>
      </c>
      <c r="D166" s="154">
        <v>5</v>
      </c>
      <c r="E166" s="154">
        <v>0</v>
      </c>
      <c r="F166" s="154">
        <v>0</v>
      </c>
      <c r="G166" s="154">
        <v>0</v>
      </c>
      <c r="H166" s="154">
        <v>0</v>
      </c>
      <c r="I166" s="154">
        <v>1</v>
      </c>
      <c r="J166" s="154">
        <v>2</v>
      </c>
      <c r="K166" s="154">
        <v>5</v>
      </c>
      <c r="L166" s="154">
        <v>0</v>
      </c>
      <c r="M166" s="154">
        <v>0</v>
      </c>
      <c r="N166" s="154">
        <v>0</v>
      </c>
      <c r="O166" s="154">
        <v>0</v>
      </c>
      <c r="P166" s="154">
        <v>0</v>
      </c>
      <c r="Q166" s="154">
        <v>0</v>
      </c>
      <c r="R166" s="154">
        <v>0</v>
      </c>
      <c r="S166" s="165"/>
      <c r="T166" s="155"/>
      <c r="U166" s="156"/>
      <c r="V166" s="156"/>
      <c r="W166" s="156"/>
      <c r="X166" s="156"/>
      <c r="Y166" s="156"/>
      <c r="Z166" s="156"/>
      <c r="AA166" s="156"/>
      <c r="AB166" s="163"/>
      <c r="AC166" s="166" t="s">
        <v>104</v>
      </c>
      <c r="AD166" s="158" t="s">
        <v>105</v>
      </c>
      <c r="AE166" s="160">
        <f>AE167+AE175</f>
        <v>1169</v>
      </c>
      <c r="AF166" s="160">
        <f>AF167+AF175</f>
        <v>1173.2</v>
      </c>
      <c r="AG166" s="160">
        <f>AG167+AG175</f>
        <v>330</v>
      </c>
      <c r="AH166" s="160">
        <f>AH167+AH175</f>
        <v>330</v>
      </c>
      <c r="AI166" s="160">
        <f>AI167+AI175</f>
        <v>280</v>
      </c>
      <c r="AJ166" s="157">
        <f t="shared" si="1"/>
        <v>3282.2</v>
      </c>
      <c r="AK166" s="137">
        <v>2021</v>
      </c>
      <c r="AL166" s="10"/>
    </row>
    <row r="167" spans="1:38" s="74" customFormat="1" ht="41.25" customHeight="1">
      <c r="A167" s="161"/>
      <c r="B167" s="69">
        <v>5</v>
      </c>
      <c r="C167" s="69">
        <v>7</v>
      </c>
      <c r="D167" s="69">
        <v>5</v>
      </c>
      <c r="E167" s="70">
        <v>0</v>
      </c>
      <c r="F167" s="70">
        <v>0</v>
      </c>
      <c r="G167" s="70">
        <v>0</v>
      </c>
      <c r="H167" s="70">
        <v>0</v>
      </c>
      <c r="I167" s="70">
        <v>1</v>
      </c>
      <c r="J167" s="69">
        <v>2</v>
      </c>
      <c r="K167" s="69">
        <v>5</v>
      </c>
      <c r="L167" s="69">
        <v>0</v>
      </c>
      <c r="M167" s="69">
        <v>1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71"/>
      <c r="T167" s="71"/>
      <c r="U167" s="72"/>
      <c r="V167" s="72"/>
      <c r="W167" s="72"/>
      <c r="X167" s="72"/>
      <c r="Y167" s="72"/>
      <c r="Z167" s="72"/>
      <c r="AA167" s="72"/>
      <c r="AB167" s="75"/>
      <c r="AC167" s="98" t="s">
        <v>160</v>
      </c>
      <c r="AD167" s="109" t="s">
        <v>3</v>
      </c>
      <c r="AE167" s="111">
        <f>AE170+AE173+AE172</f>
        <v>1044</v>
      </c>
      <c r="AF167" s="111">
        <f>AF170+AF173+AF172</f>
        <v>1048.2</v>
      </c>
      <c r="AG167" s="111">
        <v>180</v>
      </c>
      <c r="AH167" s="111">
        <v>180</v>
      </c>
      <c r="AI167" s="111">
        <v>180</v>
      </c>
      <c r="AJ167" s="157">
        <f t="shared" si="1"/>
        <v>2632.2</v>
      </c>
      <c r="AK167" s="137">
        <v>2021</v>
      </c>
      <c r="AL167" s="67"/>
    </row>
    <row r="168" spans="1:38" s="73" customFormat="1" ht="44.25" customHeight="1">
      <c r="A168" s="68"/>
      <c r="B168" s="49"/>
      <c r="C168" s="49"/>
      <c r="D168" s="49"/>
      <c r="E168" s="59"/>
      <c r="F168" s="59"/>
      <c r="G168" s="59"/>
      <c r="H168" s="59"/>
      <c r="I168" s="59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60"/>
      <c r="V168" s="60"/>
      <c r="W168" s="60"/>
      <c r="X168" s="60"/>
      <c r="Y168" s="60"/>
      <c r="Z168" s="60"/>
      <c r="AA168" s="60"/>
      <c r="AB168" s="66"/>
      <c r="AC168" s="90" t="s">
        <v>129</v>
      </c>
      <c r="AD168" s="108" t="s">
        <v>92</v>
      </c>
      <c r="AE168" s="112">
        <v>100</v>
      </c>
      <c r="AF168" s="112">
        <v>100</v>
      </c>
      <c r="AG168" s="112">
        <v>100</v>
      </c>
      <c r="AH168" s="112">
        <v>100</v>
      </c>
      <c r="AI168" s="112">
        <v>100</v>
      </c>
      <c r="AJ168" s="157">
        <f t="shared" si="1"/>
        <v>500</v>
      </c>
      <c r="AK168" s="137">
        <v>2021</v>
      </c>
      <c r="AL168" s="68"/>
    </row>
    <row r="169" spans="1:38" s="8" customFormat="1" ht="30.75" customHeight="1">
      <c r="A169" s="10"/>
      <c r="B169" s="49"/>
      <c r="C169" s="49"/>
      <c r="D169" s="49"/>
      <c r="E169" s="59"/>
      <c r="F169" s="59"/>
      <c r="G169" s="59"/>
      <c r="H169" s="59"/>
      <c r="I169" s="59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60"/>
      <c r="V169" s="60"/>
      <c r="W169" s="60"/>
      <c r="X169" s="60"/>
      <c r="Y169" s="60"/>
      <c r="Z169" s="60"/>
      <c r="AA169" s="60"/>
      <c r="AB169" s="66"/>
      <c r="AC169" s="90" t="s">
        <v>167</v>
      </c>
      <c r="AD169" s="108" t="s">
        <v>92</v>
      </c>
      <c r="AE169" s="112">
        <v>15</v>
      </c>
      <c r="AF169" s="112">
        <v>15</v>
      </c>
      <c r="AG169" s="112">
        <v>15</v>
      </c>
      <c r="AH169" s="112">
        <v>15</v>
      </c>
      <c r="AI169" s="112">
        <v>15</v>
      </c>
      <c r="AJ169" s="157">
        <f t="shared" si="1"/>
        <v>75</v>
      </c>
      <c r="AK169" s="137">
        <v>2021</v>
      </c>
      <c r="AL169" s="10"/>
    </row>
    <row r="170" spans="1:38" s="8" customFormat="1" ht="33.75" customHeight="1">
      <c r="A170" s="10"/>
      <c r="B170" s="69">
        <v>5</v>
      </c>
      <c r="C170" s="69">
        <v>7</v>
      </c>
      <c r="D170" s="69">
        <v>5</v>
      </c>
      <c r="E170" s="70">
        <v>0</v>
      </c>
      <c r="F170" s="70">
        <v>7</v>
      </c>
      <c r="G170" s="70">
        <v>0</v>
      </c>
      <c r="H170" s="70">
        <v>7</v>
      </c>
      <c r="I170" s="70">
        <v>1</v>
      </c>
      <c r="J170" s="69">
        <v>2</v>
      </c>
      <c r="K170" s="69">
        <v>5</v>
      </c>
      <c r="L170" s="69">
        <v>0</v>
      </c>
      <c r="M170" s="69">
        <v>1</v>
      </c>
      <c r="N170" s="69" t="s">
        <v>194</v>
      </c>
      <c r="O170" s="69">
        <v>0</v>
      </c>
      <c r="P170" s="69">
        <v>2</v>
      </c>
      <c r="Q170" s="69">
        <v>4</v>
      </c>
      <c r="R170" s="69">
        <v>0</v>
      </c>
      <c r="S170" s="54"/>
      <c r="T170" s="54"/>
      <c r="U170" s="60"/>
      <c r="V170" s="60"/>
      <c r="W170" s="60"/>
      <c r="X170" s="60"/>
      <c r="Y170" s="60"/>
      <c r="Z170" s="60"/>
      <c r="AA170" s="60"/>
      <c r="AB170" s="66"/>
      <c r="AC170" s="98" t="s">
        <v>228</v>
      </c>
      <c r="AD170" s="109" t="s">
        <v>105</v>
      </c>
      <c r="AE170" s="111">
        <v>125.8</v>
      </c>
      <c r="AF170" s="111">
        <v>141.1</v>
      </c>
      <c r="AG170" s="111">
        <v>162</v>
      </c>
      <c r="AH170" s="111">
        <v>162</v>
      </c>
      <c r="AI170" s="111">
        <v>162</v>
      </c>
      <c r="AJ170" s="157">
        <f aca="true" t="shared" si="2" ref="AJ170:AJ182">AE170+AF170+AG170+AH170+AI170</f>
        <v>752.9</v>
      </c>
      <c r="AK170" s="137">
        <v>2021</v>
      </c>
      <c r="AL170" s="10"/>
    </row>
    <row r="171" spans="1:38" s="8" customFormat="1" ht="47.25" customHeight="1">
      <c r="A171" s="10"/>
      <c r="B171" s="49"/>
      <c r="C171" s="49"/>
      <c r="D171" s="49"/>
      <c r="E171" s="59"/>
      <c r="F171" s="59"/>
      <c r="G171" s="59"/>
      <c r="H171" s="59"/>
      <c r="I171" s="59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60"/>
      <c r="V171" s="60"/>
      <c r="W171" s="60"/>
      <c r="X171" s="60"/>
      <c r="Y171" s="60"/>
      <c r="Z171" s="60"/>
      <c r="AA171" s="60"/>
      <c r="AB171" s="66"/>
      <c r="AC171" s="90" t="s">
        <v>130</v>
      </c>
      <c r="AD171" s="108" t="s">
        <v>92</v>
      </c>
      <c r="AE171" s="112">
        <v>79</v>
      </c>
      <c r="AF171" s="112">
        <v>80</v>
      </c>
      <c r="AG171" s="112">
        <v>80</v>
      </c>
      <c r="AH171" s="112">
        <v>80</v>
      </c>
      <c r="AI171" s="112">
        <v>80</v>
      </c>
      <c r="AJ171" s="157">
        <f t="shared" si="2"/>
        <v>399</v>
      </c>
      <c r="AK171" s="137">
        <v>2021</v>
      </c>
      <c r="AL171" s="10"/>
    </row>
    <row r="172" spans="1:39" s="8" customFormat="1" ht="44.25" customHeight="1">
      <c r="A172" s="10"/>
      <c r="B172" s="69"/>
      <c r="C172" s="69">
        <v>7</v>
      </c>
      <c r="D172" s="69">
        <v>5</v>
      </c>
      <c r="E172" s="70">
        <v>0</v>
      </c>
      <c r="F172" s="70">
        <v>7</v>
      </c>
      <c r="G172" s="70">
        <v>0</v>
      </c>
      <c r="H172" s="70">
        <v>7</v>
      </c>
      <c r="I172" s="70">
        <v>1</v>
      </c>
      <c r="J172" s="69">
        <v>2</v>
      </c>
      <c r="K172" s="69">
        <v>5</v>
      </c>
      <c r="L172" s="69">
        <v>0</v>
      </c>
      <c r="M172" s="69">
        <v>1</v>
      </c>
      <c r="N172" s="69" t="s">
        <v>194</v>
      </c>
      <c r="O172" s="69">
        <v>0</v>
      </c>
      <c r="P172" s="69">
        <v>2</v>
      </c>
      <c r="Q172" s="69">
        <v>4</v>
      </c>
      <c r="R172" s="69">
        <v>0</v>
      </c>
      <c r="S172" s="54"/>
      <c r="T172" s="54"/>
      <c r="U172" s="60"/>
      <c r="V172" s="60"/>
      <c r="W172" s="60"/>
      <c r="X172" s="60"/>
      <c r="Y172" s="60"/>
      <c r="Z172" s="60"/>
      <c r="AA172" s="60"/>
      <c r="AB172" s="66"/>
      <c r="AC172" s="98" t="s">
        <v>239</v>
      </c>
      <c r="AD172" s="109" t="s">
        <v>105</v>
      </c>
      <c r="AE172" s="111">
        <v>18</v>
      </c>
      <c r="AF172" s="111">
        <v>8.9</v>
      </c>
      <c r="AG172" s="111">
        <v>18</v>
      </c>
      <c r="AH172" s="111">
        <v>18</v>
      </c>
      <c r="AI172" s="111">
        <v>18</v>
      </c>
      <c r="AJ172" s="157">
        <f t="shared" si="2"/>
        <v>80.9</v>
      </c>
      <c r="AK172" s="137">
        <v>2021</v>
      </c>
      <c r="AL172" s="10"/>
      <c r="AM172" s="8" t="s">
        <v>182</v>
      </c>
    </row>
    <row r="173" spans="1:38" s="8" customFormat="1" ht="37.5" customHeight="1">
      <c r="A173" s="10"/>
      <c r="B173" s="78">
        <v>5</v>
      </c>
      <c r="C173" s="78">
        <v>7</v>
      </c>
      <c r="D173" s="78">
        <v>5</v>
      </c>
      <c r="E173" s="79">
        <v>0</v>
      </c>
      <c r="F173" s="79">
        <v>7</v>
      </c>
      <c r="G173" s="79">
        <v>0</v>
      </c>
      <c r="H173" s="79">
        <v>7</v>
      </c>
      <c r="I173" s="79">
        <v>1</v>
      </c>
      <c r="J173" s="78">
        <v>2</v>
      </c>
      <c r="K173" s="78">
        <v>5</v>
      </c>
      <c r="L173" s="78">
        <v>0</v>
      </c>
      <c r="M173" s="78">
        <v>1</v>
      </c>
      <c r="N173" s="49">
        <v>1</v>
      </c>
      <c r="O173" s="49">
        <v>0</v>
      </c>
      <c r="P173" s="49">
        <v>2</v>
      </c>
      <c r="Q173" s="49">
        <v>4</v>
      </c>
      <c r="R173" s="49">
        <v>0</v>
      </c>
      <c r="S173" s="54"/>
      <c r="T173" s="54"/>
      <c r="U173" s="60"/>
      <c r="V173" s="60"/>
      <c r="W173" s="60"/>
      <c r="X173" s="60"/>
      <c r="Y173" s="60"/>
      <c r="Z173" s="60"/>
      <c r="AA173" s="60"/>
      <c r="AB173" s="66"/>
      <c r="AC173" s="92" t="s">
        <v>212</v>
      </c>
      <c r="AD173" s="108" t="s">
        <v>105</v>
      </c>
      <c r="AE173" s="112">
        <v>900.2</v>
      </c>
      <c r="AF173" s="112">
        <v>898.2</v>
      </c>
      <c r="AG173" s="112">
        <v>0</v>
      </c>
      <c r="AH173" s="112">
        <v>0</v>
      </c>
      <c r="AI173" s="112">
        <v>0</v>
      </c>
      <c r="AJ173" s="157">
        <f t="shared" si="2"/>
        <v>1798.4</v>
      </c>
      <c r="AK173" s="137">
        <v>2021</v>
      </c>
      <c r="AL173" s="10"/>
    </row>
    <row r="174" spans="1:38" s="8" customFormat="1" ht="38.25" customHeight="1">
      <c r="A174" s="10"/>
      <c r="B174" s="49"/>
      <c r="C174" s="49"/>
      <c r="D174" s="49"/>
      <c r="E174" s="59"/>
      <c r="F174" s="59"/>
      <c r="G174" s="59"/>
      <c r="H174" s="59"/>
      <c r="I174" s="59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60"/>
      <c r="V174" s="60"/>
      <c r="W174" s="60"/>
      <c r="X174" s="60"/>
      <c r="Y174" s="60"/>
      <c r="Z174" s="60"/>
      <c r="AA174" s="60"/>
      <c r="AB174" s="66"/>
      <c r="AC174" s="90" t="s">
        <v>131</v>
      </c>
      <c r="AD174" s="108" t="s">
        <v>92</v>
      </c>
      <c r="AE174" s="112">
        <v>100</v>
      </c>
      <c r="AF174" s="112">
        <v>100</v>
      </c>
      <c r="AG174" s="112">
        <v>100</v>
      </c>
      <c r="AH174" s="112">
        <v>100</v>
      </c>
      <c r="AI174" s="112">
        <v>100</v>
      </c>
      <c r="AJ174" s="157">
        <f t="shared" si="2"/>
        <v>500</v>
      </c>
      <c r="AK174" s="137">
        <v>2021</v>
      </c>
      <c r="AL174" s="10"/>
    </row>
    <row r="175" spans="1:38" s="8" customFormat="1" ht="43.5" customHeight="1">
      <c r="A175" s="10"/>
      <c r="B175" s="69">
        <v>5</v>
      </c>
      <c r="C175" s="69">
        <v>7</v>
      </c>
      <c r="D175" s="69">
        <v>5</v>
      </c>
      <c r="E175" s="70">
        <v>0</v>
      </c>
      <c r="F175" s="70">
        <v>4</v>
      </c>
      <c r="G175" s="70">
        <v>0</v>
      </c>
      <c r="H175" s="70">
        <v>1</v>
      </c>
      <c r="I175" s="70">
        <v>1</v>
      </c>
      <c r="J175" s="69">
        <v>2</v>
      </c>
      <c r="K175" s="69">
        <v>5</v>
      </c>
      <c r="L175" s="69">
        <v>0</v>
      </c>
      <c r="M175" s="69">
        <v>2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71"/>
      <c r="T175" s="71"/>
      <c r="U175" s="72"/>
      <c r="V175" s="72"/>
      <c r="W175" s="72"/>
      <c r="X175" s="72"/>
      <c r="Y175" s="72"/>
      <c r="Z175" s="72"/>
      <c r="AA175" s="72"/>
      <c r="AB175" s="75"/>
      <c r="AC175" s="94" t="s">
        <v>161</v>
      </c>
      <c r="AD175" s="109" t="s">
        <v>105</v>
      </c>
      <c r="AE175" s="111">
        <f>AE176</f>
        <v>125</v>
      </c>
      <c r="AF175" s="111">
        <f>AF176</f>
        <v>125</v>
      </c>
      <c r="AG175" s="111">
        <f>AG176</f>
        <v>150</v>
      </c>
      <c r="AH175" s="111">
        <f>AH176</f>
        <v>150</v>
      </c>
      <c r="AI175" s="111">
        <f>AI176</f>
        <v>100</v>
      </c>
      <c r="AJ175" s="157">
        <f t="shared" si="2"/>
        <v>650</v>
      </c>
      <c r="AK175" s="137">
        <v>2021</v>
      </c>
      <c r="AL175" s="10"/>
    </row>
    <row r="176" spans="1:38" s="73" customFormat="1" ht="30.75" customHeight="1">
      <c r="A176" s="68"/>
      <c r="B176" s="78">
        <v>5</v>
      </c>
      <c r="C176" s="78">
        <v>7</v>
      </c>
      <c r="D176" s="78">
        <v>5</v>
      </c>
      <c r="E176" s="79">
        <v>0</v>
      </c>
      <c r="F176" s="79">
        <v>4</v>
      </c>
      <c r="G176" s="79">
        <v>0</v>
      </c>
      <c r="H176" s="79">
        <v>1</v>
      </c>
      <c r="I176" s="79">
        <v>1</v>
      </c>
      <c r="J176" s="78">
        <v>2</v>
      </c>
      <c r="K176" s="78">
        <v>5</v>
      </c>
      <c r="L176" s="78">
        <v>0</v>
      </c>
      <c r="M176" s="78">
        <v>2</v>
      </c>
      <c r="N176" s="78">
        <v>2</v>
      </c>
      <c r="O176" s="78">
        <v>0</v>
      </c>
      <c r="P176" s="78">
        <v>0</v>
      </c>
      <c r="Q176" s="78">
        <v>1</v>
      </c>
      <c r="R176" s="78">
        <v>0</v>
      </c>
      <c r="S176" s="54"/>
      <c r="T176" s="54"/>
      <c r="U176" s="60"/>
      <c r="V176" s="60"/>
      <c r="W176" s="60"/>
      <c r="X176" s="60"/>
      <c r="Y176" s="60"/>
      <c r="Z176" s="60"/>
      <c r="AA176" s="60"/>
      <c r="AB176" s="66"/>
      <c r="AC176" s="92" t="s">
        <v>106</v>
      </c>
      <c r="AD176" s="108" t="s">
        <v>105</v>
      </c>
      <c r="AE176" s="111">
        <v>125</v>
      </c>
      <c r="AF176" s="111">
        <v>125</v>
      </c>
      <c r="AG176" s="111">
        <v>150</v>
      </c>
      <c r="AH176" s="111">
        <v>150</v>
      </c>
      <c r="AI176" s="111">
        <v>100</v>
      </c>
      <c r="AJ176" s="157">
        <f t="shared" si="2"/>
        <v>650</v>
      </c>
      <c r="AK176" s="137">
        <v>2021</v>
      </c>
      <c r="AL176" s="68"/>
    </row>
    <row r="177" spans="1:38" s="8" customFormat="1" ht="34.5" customHeight="1">
      <c r="A177" s="10"/>
      <c r="B177" s="49"/>
      <c r="C177" s="49"/>
      <c r="D177" s="49"/>
      <c r="E177" s="59"/>
      <c r="F177" s="59"/>
      <c r="G177" s="59"/>
      <c r="H177" s="59"/>
      <c r="I177" s="59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60"/>
      <c r="V177" s="60"/>
      <c r="W177" s="60"/>
      <c r="X177" s="60"/>
      <c r="Y177" s="60"/>
      <c r="Z177" s="60"/>
      <c r="AA177" s="60"/>
      <c r="AB177" s="66"/>
      <c r="AC177" s="90" t="s">
        <v>132</v>
      </c>
      <c r="AD177" s="108" t="s">
        <v>116</v>
      </c>
      <c r="AE177" s="112">
        <v>69</v>
      </c>
      <c r="AF177" s="112">
        <v>69</v>
      </c>
      <c r="AG177" s="112">
        <v>70</v>
      </c>
      <c r="AH177" s="112">
        <v>70</v>
      </c>
      <c r="AI177" s="112">
        <v>70</v>
      </c>
      <c r="AJ177" s="157">
        <f t="shared" si="2"/>
        <v>348</v>
      </c>
      <c r="AK177" s="137">
        <v>2021</v>
      </c>
      <c r="AL177" s="10"/>
    </row>
    <row r="178" spans="1:38" s="8" customFormat="1" ht="45.75" customHeight="1">
      <c r="A178" s="10"/>
      <c r="B178" s="154">
        <v>5</v>
      </c>
      <c r="C178" s="154">
        <v>7</v>
      </c>
      <c r="D178" s="154">
        <v>5</v>
      </c>
      <c r="E178" s="154">
        <v>0</v>
      </c>
      <c r="F178" s="154">
        <v>0</v>
      </c>
      <c r="G178" s="154">
        <v>0</v>
      </c>
      <c r="H178" s="154">
        <v>0</v>
      </c>
      <c r="I178" s="154">
        <v>1</v>
      </c>
      <c r="J178" s="154">
        <v>2</v>
      </c>
      <c r="K178" s="154">
        <v>9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54">
        <v>0</v>
      </c>
      <c r="R178" s="154">
        <v>0</v>
      </c>
      <c r="S178" s="155"/>
      <c r="T178" s="155"/>
      <c r="U178" s="156"/>
      <c r="V178" s="156"/>
      <c r="W178" s="156"/>
      <c r="X178" s="156"/>
      <c r="Y178" s="156"/>
      <c r="Z178" s="156"/>
      <c r="AA178" s="156"/>
      <c r="AB178" s="156"/>
      <c r="AC178" s="162" t="s">
        <v>49</v>
      </c>
      <c r="AD178" s="158" t="s">
        <v>3</v>
      </c>
      <c r="AE178" s="160">
        <f>AE179</f>
        <v>7564</v>
      </c>
      <c r="AF178" s="160">
        <f>AF179</f>
        <v>7815.11</v>
      </c>
      <c r="AG178" s="160">
        <f>AG179</f>
        <v>7690</v>
      </c>
      <c r="AH178" s="160">
        <f>AH179</f>
        <v>7690</v>
      </c>
      <c r="AI178" s="160">
        <f>AI179</f>
        <v>7190</v>
      </c>
      <c r="AJ178" s="157">
        <f t="shared" si="2"/>
        <v>37949.11</v>
      </c>
      <c r="AK178" s="137">
        <v>2021</v>
      </c>
      <c r="AL178" s="10"/>
    </row>
    <row r="179" spans="1:69" s="74" customFormat="1" ht="34.5" customHeight="1">
      <c r="A179" s="161"/>
      <c r="B179" s="78"/>
      <c r="C179" s="78"/>
      <c r="D179" s="78"/>
      <c r="E179" s="79"/>
      <c r="F179" s="79"/>
      <c r="G179" s="79"/>
      <c r="H179" s="79"/>
      <c r="I179" s="79"/>
      <c r="J179" s="78" t="s">
        <v>182</v>
      </c>
      <c r="K179" s="78"/>
      <c r="L179" s="78"/>
      <c r="M179" s="78"/>
      <c r="N179" s="78"/>
      <c r="O179" s="78"/>
      <c r="P179" s="78"/>
      <c r="Q179" s="78"/>
      <c r="R179" s="78"/>
      <c r="S179" s="64"/>
      <c r="T179" s="64"/>
      <c r="U179" s="60"/>
      <c r="V179" s="65"/>
      <c r="W179" s="65"/>
      <c r="X179" s="65"/>
      <c r="Y179" s="65"/>
      <c r="Z179" s="65"/>
      <c r="AA179" s="65"/>
      <c r="AB179" s="65"/>
      <c r="AC179" s="92" t="s">
        <v>77</v>
      </c>
      <c r="AD179" s="108" t="s">
        <v>3</v>
      </c>
      <c r="AE179" s="113">
        <f>AE180+AE182+AE181</f>
        <v>7564</v>
      </c>
      <c r="AF179" s="113">
        <f>AF180+AF182+AF181+AF183+AF184</f>
        <v>7815.11</v>
      </c>
      <c r="AG179" s="113">
        <f>AG180+AG182+AG181</f>
        <v>7690</v>
      </c>
      <c r="AH179" s="113">
        <f>AH180+AH182+AH181</f>
        <v>7690</v>
      </c>
      <c r="AI179" s="113">
        <f>AI180+AI182+AI181</f>
        <v>7190</v>
      </c>
      <c r="AJ179" s="157">
        <f t="shared" si="2"/>
        <v>37949.11</v>
      </c>
      <c r="AK179" s="137">
        <v>2021</v>
      </c>
      <c r="AL179" s="76">
        <f>SUM(AE178:AJ178)</f>
        <v>75898.22</v>
      </c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</row>
    <row r="180" spans="1:70" s="63" customFormat="1" ht="40.5" customHeight="1">
      <c r="A180" s="61"/>
      <c r="B180" s="69">
        <v>5</v>
      </c>
      <c r="C180" s="69">
        <v>7</v>
      </c>
      <c r="D180" s="69">
        <v>5</v>
      </c>
      <c r="E180" s="70">
        <v>0</v>
      </c>
      <c r="F180" s="70">
        <v>7</v>
      </c>
      <c r="G180" s="70">
        <v>0</v>
      </c>
      <c r="H180" s="70">
        <v>9</v>
      </c>
      <c r="I180" s="70">
        <v>1</v>
      </c>
      <c r="J180" s="69">
        <v>2</v>
      </c>
      <c r="K180" s="69">
        <v>9</v>
      </c>
      <c r="L180" s="69">
        <v>0</v>
      </c>
      <c r="M180" s="69">
        <v>8</v>
      </c>
      <c r="N180" s="69">
        <v>2</v>
      </c>
      <c r="O180" s="133">
        <v>0</v>
      </c>
      <c r="P180" s="133">
        <v>0</v>
      </c>
      <c r="Q180" s="133">
        <v>1</v>
      </c>
      <c r="R180" s="133">
        <v>0</v>
      </c>
      <c r="S180" s="134"/>
      <c r="T180" s="134"/>
      <c r="U180" s="72"/>
      <c r="V180" s="135"/>
      <c r="W180" s="135"/>
      <c r="X180" s="135"/>
      <c r="Y180" s="135"/>
      <c r="Z180" s="135"/>
      <c r="AA180" s="135"/>
      <c r="AB180" s="135"/>
      <c r="AC180" s="91" t="s">
        <v>204</v>
      </c>
      <c r="AD180" s="109" t="s">
        <v>3</v>
      </c>
      <c r="AE180" s="136">
        <v>943</v>
      </c>
      <c r="AF180" s="136">
        <v>947</v>
      </c>
      <c r="AG180" s="136">
        <v>945</v>
      </c>
      <c r="AH180" s="136">
        <v>945</v>
      </c>
      <c r="AI180" s="136">
        <v>945</v>
      </c>
      <c r="AJ180" s="157">
        <f t="shared" si="2"/>
        <v>4725</v>
      </c>
      <c r="AK180" s="137">
        <v>2021</v>
      </c>
      <c r="AL180" s="11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62"/>
    </row>
    <row r="181" spans="1:70" s="63" customFormat="1" ht="65.25" customHeight="1">
      <c r="A181" s="132"/>
      <c r="B181" s="69">
        <v>5</v>
      </c>
      <c r="C181" s="69">
        <v>7</v>
      </c>
      <c r="D181" s="69">
        <v>5</v>
      </c>
      <c r="E181" s="70">
        <v>0</v>
      </c>
      <c r="F181" s="70">
        <v>7</v>
      </c>
      <c r="G181" s="70">
        <v>0</v>
      </c>
      <c r="H181" s="70">
        <v>9</v>
      </c>
      <c r="I181" s="70">
        <v>1</v>
      </c>
      <c r="J181" s="69">
        <v>2</v>
      </c>
      <c r="K181" s="69">
        <v>4</v>
      </c>
      <c r="L181" s="69">
        <v>0</v>
      </c>
      <c r="M181" s="69">
        <v>2</v>
      </c>
      <c r="N181" s="69">
        <v>2</v>
      </c>
      <c r="O181" s="133">
        <v>0</v>
      </c>
      <c r="P181" s="133">
        <v>0</v>
      </c>
      <c r="Q181" s="133">
        <v>2</v>
      </c>
      <c r="R181" s="133">
        <v>0</v>
      </c>
      <c r="S181" s="134"/>
      <c r="T181" s="134"/>
      <c r="U181" s="72"/>
      <c r="V181" s="135"/>
      <c r="W181" s="135"/>
      <c r="X181" s="135"/>
      <c r="Y181" s="135"/>
      <c r="Z181" s="135"/>
      <c r="AA181" s="135"/>
      <c r="AB181" s="135"/>
      <c r="AC181" s="91" t="s">
        <v>213</v>
      </c>
      <c r="AD181" s="109" t="s">
        <v>3</v>
      </c>
      <c r="AE181" s="136">
        <v>6575.2</v>
      </c>
      <c r="AF181" s="136">
        <v>6781.61</v>
      </c>
      <c r="AG181" s="136">
        <v>6745</v>
      </c>
      <c r="AH181" s="136">
        <v>6745</v>
      </c>
      <c r="AI181" s="136">
        <v>6245</v>
      </c>
      <c r="AJ181" s="157">
        <f t="shared" si="2"/>
        <v>33091.81</v>
      </c>
      <c r="AK181" s="137">
        <v>2021</v>
      </c>
      <c r="AL181" s="11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62"/>
    </row>
    <row r="182" spans="1:70" s="63" customFormat="1" ht="70.5" customHeight="1">
      <c r="A182" s="132"/>
      <c r="B182" s="69">
        <v>5</v>
      </c>
      <c r="C182" s="69">
        <v>7</v>
      </c>
      <c r="D182" s="69">
        <v>5</v>
      </c>
      <c r="E182" s="70">
        <v>0</v>
      </c>
      <c r="F182" s="70">
        <v>7</v>
      </c>
      <c r="G182" s="70">
        <v>0</v>
      </c>
      <c r="H182" s="70">
        <v>9</v>
      </c>
      <c r="I182" s="70">
        <v>1</v>
      </c>
      <c r="J182" s="69">
        <v>2</v>
      </c>
      <c r="K182" s="69">
        <v>4</v>
      </c>
      <c r="L182" s="69">
        <v>0</v>
      </c>
      <c r="M182" s="69">
        <v>2</v>
      </c>
      <c r="N182" s="69">
        <v>2</v>
      </c>
      <c r="O182" s="133">
        <v>0</v>
      </c>
      <c r="P182" s="133">
        <v>8</v>
      </c>
      <c r="Q182" s="133">
        <v>2</v>
      </c>
      <c r="R182" s="133">
        <v>0</v>
      </c>
      <c r="S182" s="134"/>
      <c r="T182" s="134"/>
      <c r="U182" s="72"/>
      <c r="V182" s="135"/>
      <c r="W182" s="135"/>
      <c r="X182" s="135"/>
      <c r="Y182" s="135"/>
      <c r="Z182" s="135"/>
      <c r="AA182" s="135"/>
      <c r="AB182" s="135"/>
      <c r="AC182" s="91" t="s">
        <v>240</v>
      </c>
      <c r="AD182" s="109" t="s">
        <v>3</v>
      </c>
      <c r="AE182" s="136">
        <v>45.8</v>
      </c>
      <c r="AF182" s="136">
        <v>0</v>
      </c>
      <c r="AG182" s="136">
        <v>0</v>
      </c>
      <c r="AH182" s="136">
        <v>0</v>
      </c>
      <c r="AI182" s="136">
        <v>0</v>
      </c>
      <c r="AJ182" s="157">
        <f t="shared" si="2"/>
        <v>45.8</v>
      </c>
      <c r="AK182" s="137">
        <v>2017</v>
      </c>
      <c r="AL182" s="11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62"/>
    </row>
    <row r="183" spans="1:70" s="63" customFormat="1" ht="70.5" customHeight="1">
      <c r="A183" s="132"/>
      <c r="B183" s="69">
        <v>5</v>
      </c>
      <c r="C183" s="69">
        <v>7</v>
      </c>
      <c r="D183" s="69">
        <v>5</v>
      </c>
      <c r="E183" s="70">
        <v>0</v>
      </c>
      <c r="F183" s="70">
        <v>7</v>
      </c>
      <c r="G183" s="70">
        <v>0</v>
      </c>
      <c r="H183" s="70">
        <v>9</v>
      </c>
      <c r="I183" s="70">
        <v>1</v>
      </c>
      <c r="J183" s="69">
        <v>2</v>
      </c>
      <c r="K183" s="69">
        <v>9</v>
      </c>
      <c r="L183" s="69">
        <v>0</v>
      </c>
      <c r="M183" s="69">
        <v>8</v>
      </c>
      <c r="N183" s="69" t="s">
        <v>194</v>
      </c>
      <c r="O183" s="133">
        <v>0</v>
      </c>
      <c r="P183" s="133">
        <v>2</v>
      </c>
      <c r="Q183" s="133">
        <v>0</v>
      </c>
      <c r="R183" s="133">
        <v>0</v>
      </c>
      <c r="S183" s="134"/>
      <c r="T183" s="134"/>
      <c r="U183" s="72"/>
      <c r="V183" s="135"/>
      <c r="W183" s="135"/>
      <c r="X183" s="135"/>
      <c r="Y183" s="135"/>
      <c r="Z183" s="135"/>
      <c r="AA183" s="135"/>
      <c r="AB183" s="135"/>
      <c r="AC183" s="91" t="s">
        <v>266</v>
      </c>
      <c r="AD183" s="109" t="s">
        <v>3</v>
      </c>
      <c r="AE183" s="136">
        <v>0</v>
      </c>
      <c r="AF183" s="136">
        <v>8</v>
      </c>
      <c r="AG183" s="136">
        <v>0</v>
      </c>
      <c r="AH183" s="136">
        <v>0</v>
      </c>
      <c r="AI183" s="136">
        <v>0</v>
      </c>
      <c r="AJ183" s="157">
        <f>AE183+AF183+AG183+AH183+AI183</f>
        <v>8</v>
      </c>
      <c r="AK183" s="137">
        <v>2018</v>
      </c>
      <c r="AL183" s="11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62"/>
    </row>
    <row r="184" spans="1:37" s="39" customFormat="1" ht="47.25">
      <c r="A184" s="132"/>
      <c r="B184" s="69">
        <v>5</v>
      </c>
      <c r="C184" s="69">
        <v>7</v>
      </c>
      <c r="D184" s="69">
        <v>5</v>
      </c>
      <c r="E184" s="70">
        <v>0</v>
      </c>
      <c r="F184" s="70">
        <v>7</v>
      </c>
      <c r="G184" s="70">
        <v>0</v>
      </c>
      <c r="H184" s="70">
        <v>9</v>
      </c>
      <c r="I184" s="70">
        <v>1</v>
      </c>
      <c r="J184" s="69">
        <v>2</v>
      </c>
      <c r="K184" s="69">
        <v>9</v>
      </c>
      <c r="L184" s="69">
        <v>0</v>
      </c>
      <c r="M184" s="69">
        <v>8</v>
      </c>
      <c r="N184" s="69">
        <v>1</v>
      </c>
      <c r="O184" s="133">
        <v>0</v>
      </c>
      <c r="P184" s="133">
        <v>2</v>
      </c>
      <c r="Q184" s="133">
        <v>0</v>
      </c>
      <c r="R184" s="133">
        <v>0</v>
      </c>
      <c r="S184" s="134"/>
      <c r="T184" s="134"/>
      <c r="U184" s="72"/>
      <c r="V184" s="135"/>
      <c r="W184" s="135"/>
      <c r="X184" s="135"/>
      <c r="Y184" s="135"/>
      <c r="Z184" s="135"/>
      <c r="AA184" s="135"/>
      <c r="AB184" s="135"/>
      <c r="AC184" s="91" t="s">
        <v>267</v>
      </c>
      <c r="AD184" s="109" t="s">
        <v>3</v>
      </c>
      <c r="AE184" s="136">
        <v>0</v>
      </c>
      <c r="AF184" s="136">
        <v>78.5</v>
      </c>
      <c r="AG184" s="136">
        <v>0</v>
      </c>
      <c r="AH184" s="136">
        <v>0</v>
      </c>
      <c r="AI184" s="136">
        <v>0</v>
      </c>
      <c r="AJ184" s="157">
        <f>AE184+AF184+AG184+AH184+AI184</f>
        <v>78.5</v>
      </c>
      <c r="AK184" s="137">
        <v>2018</v>
      </c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 t="s">
        <v>182</v>
      </c>
      <c r="AH186" s="10"/>
      <c r="AI186" s="10"/>
      <c r="AJ186" s="10"/>
      <c r="AK186" s="10"/>
    </row>
    <row r="187" spans="1:37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0"/>
      <c r="R287" s="10"/>
      <c r="S287" s="10"/>
      <c r="T287" s="10"/>
      <c r="U287" s="34"/>
      <c r="V287" s="34"/>
      <c r="W287" s="34"/>
      <c r="X287" s="34"/>
      <c r="Y287" s="34"/>
      <c r="Z287" s="34"/>
      <c r="AA287" s="34"/>
      <c r="AB287" s="34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0"/>
      <c r="R288" s="10"/>
      <c r="S288" s="10"/>
      <c r="T288" s="10"/>
      <c r="U288" s="34"/>
      <c r="V288" s="34"/>
      <c r="W288" s="34"/>
      <c r="X288" s="34"/>
      <c r="Y288" s="34"/>
      <c r="Z288" s="34"/>
      <c r="AA288" s="34"/>
      <c r="AB288" s="34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0"/>
      <c r="R289" s="10"/>
      <c r="S289" s="10"/>
      <c r="T289" s="10"/>
      <c r="U289" s="34"/>
      <c r="V289" s="34"/>
      <c r="W289" s="34"/>
      <c r="X289" s="34"/>
      <c r="Y289" s="34"/>
      <c r="Z289" s="34"/>
      <c r="AA289" s="34"/>
      <c r="AB289" s="34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0"/>
      <c r="R290" s="10"/>
      <c r="S290" s="10"/>
      <c r="T290" s="10"/>
      <c r="U290" s="34"/>
      <c r="V290" s="34"/>
      <c r="W290" s="34"/>
      <c r="X290" s="34"/>
      <c r="Y290" s="34"/>
      <c r="Z290" s="34"/>
      <c r="AA290" s="34"/>
      <c r="AB290" s="34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s="39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/>
      <c r="Q291" s="10"/>
      <c r="R291" s="10"/>
      <c r="S291" s="10"/>
      <c r="T291" s="10"/>
      <c r="U291" s="34"/>
      <c r="V291" s="34"/>
      <c r="W291" s="34"/>
      <c r="X291" s="34"/>
      <c r="Y291" s="34"/>
      <c r="Z291" s="34"/>
      <c r="AA291" s="34"/>
      <c r="AB291" s="34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s="39" customFormat="1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0"/>
      <c r="R292" s="10"/>
      <c r="S292" s="10"/>
      <c r="T292" s="10"/>
      <c r="U292" s="34"/>
      <c r="V292" s="34"/>
      <c r="W292" s="34"/>
      <c r="X292" s="34"/>
      <c r="Y292" s="34"/>
      <c r="Z292" s="34"/>
      <c r="AA292" s="34"/>
      <c r="AB292" s="34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s="39" customFormat="1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/>
      <c r="Q293" s="10"/>
      <c r="R293" s="10"/>
      <c r="S293" s="10"/>
      <c r="T293" s="10"/>
      <c r="U293" s="34"/>
      <c r="V293" s="34"/>
      <c r="W293" s="34"/>
      <c r="X293" s="34"/>
      <c r="Y293" s="34"/>
      <c r="Z293" s="34"/>
      <c r="AA293" s="34"/>
      <c r="AB293" s="34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s="39" customFormat="1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0"/>
      <c r="R294" s="10"/>
      <c r="S294" s="10"/>
      <c r="T294" s="10"/>
      <c r="U294" s="34"/>
      <c r="V294" s="34"/>
      <c r="W294" s="34"/>
      <c r="X294" s="34"/>
      <c r="Y294" s="34"/>
      <c r="Z294" s="34"/>
      <c r="AA294" s="34"/>
      <c r="AB294" s="34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s="39" customFormat="1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/>
      <c r="Q295" s="10"/>
      <c r="R295" s="10"/>
      <c r="S295" s="10"/>
      <c r="T295" s="10"/>
      <c r="U295" s="34"/>
      <c r="V295" s="34"/>
      <c r="W295" s="34"/>
      <c r="X295" s="34"/>
      <c r="Y295" s="34"/>
      <c r="Z295" s="34"/>
      <c r="AA295" s="34"/>
      <c r="AB295" s="34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s="39" customFormat="1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0"/>
      <c r="R296" s="10"/>
      <c r="S296" s="10"/>
      <c r="T296" s="10"/>
      <c r="U296" s="34"/>
      <c r="V296" s="34"/>
      <c r="W296" s="34"/>
      <c r="X296" s="34"/>
      <c r="Y296" s="34"/>
      <c r="Z296" s="34"/>
      <c r="AA296" s="34"/>
      <c r="AB296" s="34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s="39" customFormat="1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/>
      <c r="Q297" s="10"/>
      <c r="R297" s="10"/>
      <c r="S297" s="10"/>
      <c r="T297" s="10"/>
      <c r="U297" s="34"/>
      <c r="V297" s="34"/>
      <c r="W297" s="34"/>
      <c r="X297" s="34"/>
      <c r="Y297" s="34"/>
      <c r="Z297" s="34"/>
      <c r="AA297" s="34"/>
      <c r="AB297" s="34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s="39" customFormat="1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/>
      <c r="Q298" s="10"/>
      <c r="R298" s="10"/>
      <c r="S298" s="10"/>
      <c r="T298" s="10"/>
      <c r="U298" s="34"/>
      <c r="V298" s="34"/>
      <c r="W298" s="34"/>
      <c r="X298" s="34"/>
      <c r="Y298" s="34"/>
      <c r="Z298" s="34"/>
      <c r="AA298" s="34"/>
      <c r="AB298" s="34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s="39" customFormat="1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0"/>
      <c r="R299" s="10"/>
      <c r="S299" s="10"/>
      <c r="T299" s="10"/>
      <c r="U299" s="34"/>
      <c r="V299" s="34"/>
      <c r="W299" s="34"/>
      <c r="X299" s="34"/>
      <c r="Y299" s="34"/>
      <c r="Z299" s="34"/>
      <c r="AA299" s="34"/>
      <c r="AB299" s="34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s="39" customFormat="1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0"/>
      <c r="R300" s="10"/>
      <c r="S300" s="10"/>
      <c r="T300" s="10"/>
      <c r="U300" s="34"/>
      <c r="V300" s="34"/>
      <c r="W300" s="34"/>
      <c r="X300" s="34"/>
      <c r="Y300" s="34"/>
      <c r="Z300" s="34"/>
      <c r="AA300" s="34"/>
      <c r="AB300" s="34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s="39" customFormat="1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/>
      <c r="Q301" s="10"/>
      <c r="R301" s="10"/>
      <c r="S301" s="10"/>
      <c r="T301" s="10"/>
      <c r="U301" s="34"/>
      <c r="V301" s="34"/>
      <c r="W301" s="34"/>
      <c r="X301" s="34"/>
      <c r="Y301" s="34"/>
      <c r="Z301" s="34"/>
      <c r="AA301" s="34"/>
      <c r="AB301" s="34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s="39" customFormat="1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/>
      <c r="Q302" s="10"/>
      <c r="R302" s="10"/>
      <c r="S302" s="10"/>
      <c r="T302" s="10"/>
      <c r="U302" s="34"/>
      <c r="V302" s="34"/>
      <c r="W302" s="34"/>
      <c r="X302" s="34"/>
      <c r="Y302" s="34"/>
      <c r="Z302" s="34"/>
      <c r="AA302" s="34"/>
      <c r="AB302" s="34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s="39" customFormat="1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0"/>
      <c r="R303" s="10"/>
      <c r="S303" s="10"/>
      <c r="T303" s="10"/>
      <c r="U303" s="34"/>
      <c r="V303" s="34"/>
      <c r="W303" s="34"/>
      <c r="X303" s="34"/>
      <c r="Y303" s="34"/>
      <c r="Z303" s="34"/>
      <c r="AA303" s="34"/>
      <c r="AB303" s="34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s="39" customFormat="1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0"/>
      <c r="R304" s="10"/>
      <c r="S304" s="10"/>
      <c r="T304" s="10"/>
      <c r="U304" s="34"/>
      <c r="V304" s="34"/>
      <c r="W304" s="34"/>
      <c r="X304" s="34"/>
      <c r="Y304" s="34"/>
      <c r="Z304" s="34"/>
      <c r="AA304" s="34"/>
      <c r="AB304" s="34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s="39" customFormat="1" ht="15">
      <c r="A305" s="11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 spans="1:3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 spans="1:3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 spans="1:3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 spans="1:37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 spans="1:37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 spans="1:3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 spans="1:37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 spans="1:37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1:37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1:37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1:37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1:37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1:37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1:3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1:37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1:37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1:37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0"/>
      <c r="Q382" s="30"/>
      <c r="R382" s="30"/>
      <c r="S382" s="30"/>
      <c r="T382" s="30"/>
      <c r="U382" s="37"/>
      <c r="V382" s="37"/>
      <c r="W382" s="37"/>
      <c r="X382" s="37"/>
      <c r="Y382" s="37"/>
      <c r="Z382" s="37"/>
      <c r="AA382" s="37"/>
      <c r="AB382" s="37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1:37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0"/>
      <c r="Q383" s="30"/>
      <c r="R383" s="30"/>
      <c r="S383" s="30"/>
      <c r="T383" s="30"/>
      <c r="U383" s="37"/>
      <c r="V383" s="37"/>
      <c r="W383" s="37"/>
      <c r="X383" s="37"/>
      <c r="Y383" s="37"/>
      <c r="Z383" s="37"/>
      <c r="AA383" s="37"/>
      <c r="AB383" s="37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1:37" ht="1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0"/>
      <c r="Q384" s="30"/>
      <c r="R384" s="30"/>
      <c r="S384" s="30"/>
      <c r="T384" s="30"/>
      <c r="U384" s="37"/>
      <c r="V384" s="37"/>
      <c r="W384" s="37"/>
      <c r="X384" s="37"/>
      <c r="Y384" s="37"/>
      <c r="Z384" s="37"/>
      <c r="AA384" s="37"/>
      <c r="AB384" s="37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1:37" ht="1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0"/>
      <c r="Q385" s="30"/>
      <c r="R385" s="30"/>
      <c r="S385" s="30"/>
      <c r="T385" s="30"/>
      <c r="U385" s="37"/>
      <c r="V385" s="37"/>
      <c r="W385" s="37"/>
      <c r="X385" s="37"/>
      <c r="Y385" s="37"/>
      <c r="Z385" s="37"/>
      <c r="AA385" s="37"/>
      <c r="AB385" s="37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 spans="1:37" ht="1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0"/>
      <c r="Q386" s="30"/>
      <c r="R386" s="30"/>
      <c r="S386" s="30"/>
      <c r="T386" s="30"/>
      <c r="U386" s="37"/>
      <c r="V386" s="37"/>
      <c r="W386" s="37"/>
      <c r="X386" s="37"/>
      <c r="Y386" s="37"/>
      <c r="Z386" s="37"/>
      <c r="AA386" s="37"/>
      <c r="AB386" s="37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 spans="1:37" ht="1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0"/>
      <c r="Q387" s="30"/>
      <c r="R387" s="30"/>
      <c r="S387" s="30"/>
      <c r="T387" s="30"/>
      <c r="U387" s="37"/>
      <c r="V387" s="37"/>
      <c r="W387" s="37"/>
      <c r="X387" s="37"/>
      <c r="Y387" s="37"/>
      <c r="Z387" s="37"/>
      <c r="AA387" s="37"/>
      <c r="AB387" s="37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 spans="1:37" ht="1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0"/>
      <c r="Q388" s="30"/>
      <c r="R388" s="30"/>
      <c r="S388" s="30"/>
      <c r="T388" s="30"/>
      <c r="U388" s="37"/>
      <c r="V388" s="37"/>
      <c r="W388" s="37"/>
      <c r="X388" s="37"/>
      <c r="Y388" s="37"/>
      <c r="Z388" s="37"/>
      <c r="AA388" s="37"/>
      <c r="AB388" s="37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 spans="1:37" ht="1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0"/>
      <c r="Q389" s="30"/>
      <c r="R389" s="30"/>
      <c r="S389" s="30"/>
      <c r="T389" s="30"/>
      <c r="U389" s="37"/>
      <c r="V389" s="37"/>
      <c r="W389" s="37"/>
      <c r="X389" s="37"/>
      <c r="Y389" s="37"/>
      <c r="Z389" s="37"/>
      <c r="AA389" s="37"/>
      <c r="AB389" s="37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 spans="1:37" ht="1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0"/>
      <c r="Q390" s="30"/>
      <c r="R390" s="30"/>
      <c r="S390" s="30"/>
      <c r="T390" s="30"/>
      <c r="U390" s="37"/>
      <c r="V390" s="37"/>
      <c r="W390" s="37"/>
      <c r="X390" s="37"/>
      <c r="Y390" s="37"/>
      <c r="Z390" s="37"/>
      <c r="AA390" s="37"/>
      <c r="AB390" s="37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 spans="1:37" ht="1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0"/>
      <c r="Q391" s="30"/>
      <c r="R391" s="30"/>
      <c r="S391" s="30"/>
      <c r="T391" s="30"/>
      <c r="U391" s="37"/>
      <c r="V391" s="37"/>
      <c r="W391" s="37"/>
      <c r="X391" s="37"/>
      <c r="Y391" s="37"/>
      <c r="Z391" s="37"/>
      <c r="AA391" s="37"/>
      <c r="AB391" s="37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1:37" ht="1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0"/>
      <c r="Q392" s="30"/>
      <c r="R392" s="30"/>
      <c r="S392" s="30"/>
      <c r="T392" s="30"/>
      <c r="U392" s="37"/>
      <c r="V392" s="37"/>
      <c r="W392" s="37"/>
      <c r="X392" s="37"/>
      <c r="Y392" s="37"/>
      <c r="Z392" s="37"/>
      <c r="AA392" s="37"/>
      <c r="AB392" s="37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 spans="1:37" ht="1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0"/>
      <c r="Q393" s="30"/>
      <c r="R393" s="30"/>
      <c r="S393" s="30"/>
      <c r="T393" s="30"/>
      <c r="U393" s="37"/>
      <c r="V393" s="37"/>
      <c r="W393" s="37"/>
      <c r="X393" s="37"/>
      <c r="Y393" s="37"/>
      <c r="Z393" s="37"/>
      <c r="AA393" s="37"/>
      <c r="AB393" s="37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 spans="1:37" ht="1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0"/>
      <c r="Q394" s="30"/>
      <c r="R394" s="30"/>
      <c r="S394" s="30"/>
      <c r="T394" s="30"/>
      <c r="U394" s="37"/>
      <c r="V394" s="37"/>
      <c r="W394" s="37"/>
      <c r="X394" s="37"/>
      <c r="Y394" s="37"/>
      <c r="Z394" s="37"/>
      <c r="AA394" s="37"/>
      <c r="AB394" s="37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 spans="1:37" ht="1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0"/>
      <c r="Q395" s="30"/>
      <c r="R395" s="30"/>
      <c r="S395" s="30"/>
      <c r="T395" s="30"/>
      <c r="U395" s="37"/>
      <c r="V395" s="37"/>
      <c r="W395" s="37"/>
      <c r="X395" s="37"/>
      <c r="Y395" s="37"/>
      <c r="Z395" s="37"/>
      <c r="AA395" s="37"/>
      <c r="AB395" s="37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 spans="1:37" ht="1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0"/>
      <c r="Q396" s="30"/>
      <c r="R396" s="30"/>
      <c r="S396" s="30"/>
      <c r="T396" s="30"/>
      <c r="U396" s="37"/>
      <c r="V396" s="37"/>
      <c r="W396" s="37"/>
      <c r="X396" s="37"/>
      <c r="Y396" s="37"/>
      <c r="Z396" s="37"/>
      <c r="AA396" s="37"/>
      <c r="AB396" s="37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 spans="1:37" ht="1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0"/>
      <c r="Q397" s="30"/>
      <c r="R397" s="30"/>
      <c r="S397" s="30"/>
      <c r="T397" s="30"/>
      <c r="U397" s="37"/>
      <c r="V397" s="37"/>
      <c r="W397" s="37"/>
      <c r="X397" s="37"/>
      <c r="Y397" s="37"/>
      <c r="Z397" s="37"/>
      <c r="AA397" s="37"/>
      <c r="AB397" s="37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1:37" ht="15">
      <c r="A398" s="32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7"/>
      <c r="V398" s="37"/>
      <c r="W398" s="37"/>
      <c r="X398" s="37"/>
      <c r="Y398" s="37"/>
      <c r="Z398" s="37"/>
      <c r="AA398" s="37"/>
      <c r="AB398" s="37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 spans="1:37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7"/>
      <c r="V399" s="37"/>
      <c r="W399" s="37"/>
      <c r="X399" s="37"/>
      <c r="Y399" s="37"/>
      <c r="Z399" s="37"/>
      <c r="AA399" s="37"/>
      <c r="AB399" s="37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 ht="15">
      <c r="A400" s="30"/>
    </row>
  </sheetData>
  <sheetProtection/>
  <mergeCells count="20">
    <mergeCell ref="AE16:AI17"/>
    <mergeCell ref="B16:S16"/>
    <mergeCell ref="I17:S18"/>
    <mergeCell ref="AH1:AK1"/>
    <mergeCell ref="AH2:AK2"/>
    <mergeCell ref="D6:AK6"/>
    <mergeCell ref="D9:AK9"/>
    <mergeCell ref="AH4:AK4"/>
    <mergeCell ref="D7:AK7"/>
    <mergeCell ref="D8:AK8"/>
    <mergeCell ref="D11:AK11"/>
    <mergeCell ref="J13:AK13"/>
    <mergeCell ref="AC16:AC18"/>
    <mergeCell ref="D10:AK10"/>
    <mergeCell ref="G17:H18"/>
    <mergeCell ref="E17:F18"/>
    <mergeCell ref="B17:D18"/>
    <mergeCell ref="J14:AK14"/>
    <mergeCell ref="AJ16:AK17"/>
    <mergeCell ref="AD16:AD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5" r:id="rId3"/>
  <rowBreaks count="1" manualBreakCount="1">
    <brk id="1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2018-12-13T14:21:43Z</cp:lastPrinted>
  <dcterms:created xsi:type="dcterms:W3CDTF">2011-12-09T07:36:49Z</dcterms:created>
  <dcterms:modified xsi:type="dcterms:W3CDTF">2018-12-14T06:36:27Z</dcterms:modified>
  <cp:category/>
  <cp:version/>
  <cp:contentType/>
  <cp:contentStatus/>
</cp:coreProperties>
</file>