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5480" windowHeight="112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3'!$A$1:$AK$200</definedName>
    <definedName name="_xlnm.Print_Area" localSheetId="0">'Приложение 4'!$A$1:$AD$78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AC7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<sst xmlns="http://schemas.openxmlformats.org/spreadsheetml/2006/main" count="616" uniqueCount="291">
  <si>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</si>
  <si>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</si>
  <si>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</si>
  <si>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</si>
  <si>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</si>
  <si>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</si>
  <si>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</si>
  <si>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</si>
  <si>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</si>
  <si>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</si>
  <si>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</si>
  <si>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</si>
  <si>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</si>
  <si>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</si>
  <si>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</si>
  <si>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</si>
  <si>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</si>
  <si>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</si>
  <si>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</si>
  <si>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</si>
  <si>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</si>
  <si>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</si>
  <si>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</si>
  <si>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</si>
  <si>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</si>
  <si>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</si>
  <si>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</si>
  <si>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</si>
  <si>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</si>
  <si>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</si>
  <si>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</si>
  <si>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</si>
  <si>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</si>
  <si>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</si>
  <si>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</si>
  <si>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</si>
  <si>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</si>
  <si>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</si>
  <si>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</si>
  <si>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</si>
  <si>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</si>
  <si>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</si>
  <si>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</si>
  <si>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</si>
  <si>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</si>
  <si>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</si>
  <si>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</si>
  <si>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</si>
  <si>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</si>
  <si>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 xml:space="preserve">Обеспечивающая подпрограмма 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</si>
  <si>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</si>
  <si>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</si>
  <si>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</si>
  <si>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</si>
  <si>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</si>
  <si>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</si>
  <si>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</si>
  <si>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</si>
  <si>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</si>
  <si>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</si>
  <si>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</si>
  <si>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</si>
  <si>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</si>
  <si>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</si>
  <si>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</si>
  <si>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</si>
  <si>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</si>
  <si>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</si>
  <si>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</si>
  <si>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</si>
  <si>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</si>
  <si>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</si>
  <si>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</si>
  <si>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</si>
  <si>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</si>
  <si>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</si>
  <si>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</si>
  <si>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</si>
  <si>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</si>
  <si>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</si>
  <si>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</si>
  <si>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</si>
  <si>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</si>
  <si>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</si>
  <si>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</si>
  <si>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</si>
  <si>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</si>
  <si>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</si>
  <si>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Показатель цели программы:   удовлетворенность населения Максатихинского района качеством образовательных услуг и их доступностью</t>
  </si>
  <si>
    <t>Цель программы:  «Обеспечение позитивной социализации и учебной успешности каждого ребенка,  усиление вклада образования в развитие экономики с учетом изменения культурной, социальной и технологической среды»</t>
  </si>
  <si>
    <t>Показатель цели программы: 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</t>
  </si>
  <si>
    <t>Показатель цели программы:доля расходов консолидированного бюджета Максатихинского района на  образование.</t>
  </si>
  <si>
    <t>%</t>
  </si>
  <si>
    <t>Показатель мероприятия подпрограммы 1    Доля родителей получивших компенсацию</t>
  </si>
  <si>
    <t xml:space="preserve">Подпрограмма  2 «Удовлетворение потребностей населения в получении услуг общего образования» </t>
  </si>
  <si>
    <t>Показатель   задачи подпрограммы   2:  доля расходов районного бюджета на общее образование в объеме расходов районного бюджета на отрасль «Образование».</t>
  </si>
  <si>
    <t>Показатель   задачи подпрограммы   2:  доля школьников, обучающихся по ФГОС, в общей численности школьников</t>
  </si>
  <si>
    <t>Мероприятие    подпрограммы 2.001 Оказание муниципальной услуги</t>
  </si>
  <si>
    <t>тыс</t>
  </si>
  <si>
    <t>Подпрограмма 3 «Доступность дополнительного образования в муниципальных учреждениях»</t>
  </si>
  <si>
    <t>Мероприятие    подпрограммы 3.001 Оказание муниципальной услуги</t>
  </si>
  <si>
    <t>Подпрограмма 4 «Развитие учительского и управленческого персонала, повышение квалификации педагогов»</t>
  </si>
  <si>
    <t>Мероприятие    подпрограммы 4.001 Прохождение курсов,  подготовки, переподготовки и повышения квалификации кадров</t>
  </si>
  <si>
    <t>Мероприятие    подпрограммы 4.002 Участие педагогов в профессиональных конкурсах муниципального, регионального и федерального уровня</t>
  </si>
  <si>
    <t>Подпрограмма 5 «Организация летнего отдыха, оздоровления детей и детской занятости».</t>
  </si>
  <si>
    <t>тыс.рублей</t>
  </si>
  <si>
    <t>Мероприятие    подпрограммы 5.003 Организация трудоустройства подростков</t>
  </si>
  <si>
    <t>2018 год</t>
  </si>
  <si>
    <t>чел.</t>
  </si>
  <si>
    <t>Показатель мероприятия подпрограммы  2 Доля ОУ, имеющих  автоматическую пожарную сигнализацию</t>
  </si>
  <si>
    <t>Показатель мероприятия подпрограммы  2 Доля расходов районного бюджета на развитие МТБ ОУ</t>
  </si>
  <si>
    <t>Показатель мероприятия подпрограммы  2 Доля учащихся обеспеченных подвозом проживающих в сельской местности</t>
  </si>
  <si>
    <t>Показатель мероприятия подпрограммы  2   Численность учащихся по программам общего образования в расчете на 1 учителя</t>
  </si>
  <si>
    <t>Показатель мероприятия подпрограммы  2  Доля ОУ, оснащенных в соответствии с требованиями образовательных стандартов начального и основного общего образования</t>
  </si>
  <si>
    <t>Показатель   задачи подпрограммы  3:  Доля детей, охваченных образовательными программами дополнительного образования детей, в общей численности детей и молодежи 5-18</t>
  </si>
  <si>
    <t>Численность педагогических работников организаций дополнительного образования детей</t>
  </si>
  <si>
    <t>человек</t>
  </si>
  <si>
    <t>Показатель   задачи подпрограммы  3: доля учащихся, принявших участие в олимпиадах</t>
  </si>
  <si>
    <t>Показатель мероприятия подпрограммы  2 Обеспеченность ОУ школьними учебниками для организации образовательного процесса</t>
  </si>
  <si>
    <t>Показатель цели программы:  охват программами дошкольного образования детей в возрасте 3 -7 лет</t>
  </si>
  <si>
    <t>Показатель   задачи подпрограммы  3: доля учащихся, принявших участие в  спортивных мероприятиях</t>
  </si>
  <si>
    <t>Показатель   задачи подпрограммы  3: количество учащихся участвовавших в культурно- массовых мероприятиях</t>
  </si>
  <si>
    <t>Показатель мероприятия подпрограммы  2   Доля выпускников, получивших основное образование</t>
  </si>
  <si>
    <t>Показатель мероприятия подпрограммы  2   Доля выпускников, получивших среднее образование</t>
  </si>
  <si>
    <t>Показатель мероприятия подпрограммы  3 Доля воспитанников, охваченных дополнительным образованием детей</t>
  </si>
  <si>
    <t>Показатель мероприятия подпрограммы  3  Доля воспитанников ДОД, участвующих в региональных и всероссийских конкурсах</t>
  </si>
  <si>
    <t xml:space="preserve"> %</t>
  </si>
  <si>
    <t>Показатель мероприятия подпрограммы 4 Доля педагогических и руководящих работников образования прошедших курсы повышения квалификации по ФГОС.</t>
  </si>
  <si>
    <t>Показатель мероприятия подпрограммы  4 Доля педагогических работников, участвующих в конкурсах профессионального мастерства</t>
  </si>
  <si>
    <t>Показатели задач программы 5 Доля образовательных учреждений района, в которых организован летний отдых детей и подростков</t>
  </si>
  <si>
    <t>Показатель мероприятия подпрограммы  5 Доля детей, охваченных всеми формами летнего отдыха</t>
  </si>
  <si>
    <t>Показатель мероприятия подпрограммы  Доля средств областной субвенции для организации летнего отдыха, оздоровления детей</t>
  </si>
  <si>
    <t>Показатель мероприятия подпрограммы  5 Количество  подростков, трудоустроенных в каникулярный период на временные рабочие места</t>
  </si>
  <si>
    <t>Показатель мероприятия подпрограммы  3 Доля ОУ, имеющих  автоматическую пожарную сигнализацию</t>
  </si>
  <si>
    <t>Показатель мероприятия подпрограммы  3 Доля ОУ нуждающихся в текущем ремонте</t>
  </si>
  <si>
    <t>Показатель мероприятия подпрограммы  3 Доля расходов районного бюджета на развитие МУ ДОД</t>
  </si>
  <si>
    <t>да</t>
  </si>
  <si>
    <t>Задача 2 подпрограммы 1«Создание условий для воспитания гармонично развитой творческой личности в условиях современного социума».</t>
  </si>
  <si>
    <t>Показатель   задачи 1 подпрограммы: количество детей, ожидающих места в дошкольные образовательные учреждения</t>
  </si>
  <si>
    <t>Показатель   задачи 1 подпрограммы: средний размер субвенции в расчете на 1 ребенка дошкольного возраста, получающего услуги дошкольного образования в образовательных учреждениях</t>
  </si>
  <si>
    <t>Показатель задачи 1 подпрограммы 1: доля расходов бюджета Максатихинского района на дошкольное образование в общем объеме расходов бюджета Максатихинского района на отрасль «Образование»</t>
  </si>
  <si>
    <t>Показатель задачи 1 подпрограммы 1: доля воспитанников, охваченных дополнительным образованием в  образовательных учреждениях дополнительного образования детей в общей численности учащихся;</t>
  </si>
  <si>
    <t>Показатель   задачи 2 подпрограммы 1: охват воспитанников организованными формами духовно-нравственного воспитания;</t>
  </si>
  <si>
    <t>Показатель   задачи 2 подпрограммы 1: доля расходов районного бюджета на создание условий для воспитания гармонично-развитой творческой личности в условиях современного социума в общем объеме средств районного бюджета, направляемых на дошкольное образование.</t>
  </si>
  <si>
    <t>Мероприятие подпрограммы 1.002  «Сетевое взаимодействие дошкольных образовательных учреждений с общеобразовательными  учреждениями с целью воспитания творческой личности».</t>
  </si>
  <si>
    <t>Показатель мероприятия подпрограммы  1  Охват МБДОУ с общеобразовательными учреждениями с целью взаимодействия по воспитанию творческой личности.</t>
  </si>
  <si>
    <t xml:space="preserve"> Показатель мероприятия подпрограммы  1  Охват воспитанников организованными формами духовно-нравственного воспитания;</t>
  </si>
  <si>
    <t>Мероприятие  подпрограммы 1.001  Создание условий для воспитания гармонично развитой творческой личности .</t>
  </si>
  <si>
    <t xml:space="preserve">Задача 1 подпрограммы  2 «Удовлетворение потребностей населения в получении услуг общего образования» </t>
  </si>
  <si>
    <t>Задача 2 подпрограммы 2  Создание условий для воспитания разносторонне-развитой творческой личности</t>
  </si>
  <si>
    <t>Показатель мероприятия подпрограммы  2: доля выпускников сдавших ЕГЭ по русскому языку</t>
  </si>
  <si>
    <t>Показатель мероприятия подпрограммы  2:  доля выпускников сдавших ЕГЭ по математике</t>
  </si>
  <si>
    <t>Показатель мероприятия подпрограммы  2: доля выпускников сдавших ЕГЭ по математике и русскому языку</t>
  </si>
  <si>
    <t>Задача 1 подпрограммы 3 Обеспечение доступности дополнительного образования в муниципальных учреждениях</t>
  </si>
  <si>
    <t xml:space="preserve">Задача 2 подпрограммы 3 Организация и реализация проведения районных и областных культурно-массовых , спортивных мероприятий и предметных олимпиад </t>
  </si>
  <si>
    <t>Показатель мероприятия подпрограммы 3: доля учащихся, участвовавших в культурно- массовых мероприятиях</t>
  </si>
  <si>
    <t>Показатель мероприятия подпрограммы 3: доля учащихся, участвовавших в районных предметных олимпиадах</t>
  </si>
  <si>
    <t>Показатель мероприятия подпрограммы 3: доля учащихся, участвовавших в районных спортивных мероприятиях</t>
  </si>
  <si>
    <t>Показатели задач программы 4 Количество педагогов, участвовавших в конкурсах на всех уровнях</t>
  </si>
  <si>
    <t xml:space="preserve">Задача 1 подпрограммы 4 Модернизация системы повышения квалификации работников образования </t>
  </si>
  <si>
    <t>Задача 1 подпрограммы 5 Создание условий для укрепления здоровья и безопасности детей и подростков</t>
  </si>
  <si>
    <t>задача 2 подпрограммы 5 «Творческое развитие, профессиональная ориентация, освоение трудовых навыков детьми и подростками».</t>
  </si>
  <si>
    <t xml:space="preserve">Административное мероприятие «Организационно-методическое сопровождение процессов обеспечения доступности общего образования» </t>
  </si>
  <si>
    <t xml:space="preserve">Показатель административного мероприятия «Охват детей программами общего среднего  образования  в образовательных учреждениях» </t>
  </si>
  <si>
    <t>Показатели задач программы 4 Количество педагогов, прошедших курсы повышения квалификации  на всех уровнях</t>
  </si>
  <si>
    <t xml:space="preserve">Задача 2 подпрограммы 4 «Реализация районных мероприятий поддержки педагогических и руководящих работников образования и образовательных учреждений за инновационную деятельность, направленную на развитие образования ». </t>
  </si>
  <si>
    <t>Показатель мероприятия подпрограммы  2 Доля выпускников 9- 11 классов закончивших ОУ на отлично</t>
  </si>
  <si>
    <t xml:space="preserve">Показатели задач программы 5Доля детей и подростков , охваченных малозатратными  формами летнего отдыха </t>
  </si>
  <si>
    <r>
      <t>Показатель мероприятия подпрограммы  1  Доля ОУ, имеющих  автоматическую пожарную сигнализацию</t>
    </r>
  </si>
  <si>
    <r>
      <t>Показатель мероприятия подпрограммы  1  Доля расходов районного бюджета на развитие МТБ ОУ</t>
    </r>
  </si>
  <si>
    <t xml:space="preserve"> Мероприятие  подпрограммы 2.002 Предоставление субсидии на иные цели бюджетным учреждениям</t>
  </si>
  <si>
    <t>Показатель мероприятия подпрограммы  2 Доля ОУ нуждающихся в капитальном (текущем) ремонте</t>
  </si>
  <si>
    <t>Мероприятие подпрограммы 2.001  Награждение выпускников 11-х классов, имеющих аттестат с отличием</t>
  </si>
  <si>
    <t xml:space="preserve">Мероприятие  подпрограммы 3.002 Предоставление субсидии на иные цели бюджетным учреждениям </t>
  </si>
  <si>
    <t>Мероприятие подпрограммы 3 Проведение районных культурно-массовых, спортивных мероприятий и предметных олимпиад</t>
  </si>
  <si>
    <t>Административное мероприятие "Разработка нормативно-правовых документов по организации проведения районных и областных мероприятий"</t>
  </si>
  <si>
    <t>да/нет</t>
  </si>
  <si>
    <r>
      <t xml:space="preserve">Главный администратор  (администратор) муниципальной  программы  муниципального образования Тверской области </t>
    </r>
    <r>
      <rPr>
        <b/>
        <u val="single"/>
        <sz val="12"/>
        <rFont val="Times New Roman"/>
        <family val="1"/>
      </rPr>
      <t>Управление образования администрации Максатихинского района</t>
    </r>
  </si>
  <si>
    <t xml:space="preserve">Мероприятие подпрограммы 2.002 : Организация проведения единого государственного экзамена по математике   </t>
  </si>
  <si>
    <t xml:space="preserve">Мероприятие подпрограммы 2.001 :  Организация проведения единого государственного экзамена  по русскому языку </t>
  </si>
  <si>
    <t>Мероприятие подрограммы 1.005 Субсидия на проведение капитального ремонта зданий и помещений, находящихся в муниципальной собственности и используемых для размещения дошкольных образовательных организаций</t>
  </si>
  <si>
    <t xml:space="preserve"> </t>
  </si>
  <si>
    <t>Мероприятие подрограммы 1.006 Иные межбюджетные трансферты на реализацию мероприятийпо обращениям поступающих к депутатам Законодательного собрания Тверской области</t>
  </si>
  <si>
    <t xml:space="preserve">Мероприятие подпрограммы 2.006 Субсидия обеспечения комплексной безопасности зданий и помещений, находящихся в муниципальной собственности и используемых для размещения общеобразовательных организаций  </t>
  </si>
  <si>
    <t>Мероприятие подрограммы 3.003  Иные межбюджетные трансферты на реализацию мероприятийпо обращениям поступающих к депутатам Законодательного собрания Тверской области</t>
  </si>
  <si>
    <t>Меоприятие подпрограммы 4003 Чествование работников отрасли "Образования" по достижении пенсионного возраста</t>
  </si>
  <si>
    <t>Показатель подпрограммы 4 Доля юбиляров от общего количества работников отрасли "Образования"</t>
  </si>
  <si>
    <t>Мероприятие подпрограммы 4004: Компенсация расходов на оплату жилых помещений, отопления и освещения педагогическим работникам и руководящим работникам, деятельность которых связана с образовательным процессом, муниципальных образовательных организаций Максатихинского района, проживающим и работающим в сельских населенных пунктах, рабочих поселках (поселках городского типа).</t>
  </si>
  <si>
    <t xml:space="preserve">Мероприятие  подпрограммы 1.002 Предоставление субсидии на иные цели бюджетным учреждениям  </t>
  </si>
  <si>
    <t>Мероприятие  подпрограммы 2.003 Предоставление субсидии на иные цели бюджетным учреждениям в части  оплаты кредиторской задолженности  прошлых лет</t>
  </si>
  <si>
    <t>Мероприятие  подпрограммы 3.003 Предоставление субсидии на иные цели бюджетным учреждениям в части  оплаты кредиторской задолженности  прошлых лет</t>
  </si>
  <si>
    <t>Мероприятие подрограммы 2.010  Иные межбюджетные трансферты на реализацию мероприятийпо обращениям поступающих к депутатам Законодательного собрания Тверской области</t>
  </si>
  <si>
    <t>S</t>
  </si>
  <si>
    <t>Подпрограмма  1   «Развитие дошкольного образования в Максатихинском районе»</t>
  </si>
  <si>
    <r>
      <t>З</t>
    </r>
    <r>
      <rPr>
        <b/>
        <sz val="12"/>
        <rFont val="Times New Roman"/>
        <family val="1"/>
      </rPr>
      <t xml:space="preserve">адача 1  подпрограммы 1  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 «Содействие развитию системы дошкольного образования в Максатихинском районе»</t>
    </r>
  </si>
  <si>
    <t>Административное мероприятие  1.001  Методическое сопровождение развитие дошкольного образования</t>
  </si>
  <si>
    <r>
      <t xml:space="preserve">Показатель мероприятия подпрограммы 1    </t>
    </r>
    <r>
      <rPr>
        <b/>
        <i/>
        <sz val="12"/>
        <rFont val="Times New Roman"/>
        <family val="1"/>
      </rPr>
      <t>доля детей 3- 7 лет охваченных дошкольным образованием</t>
    </r>
  </si>
  <si>
    <r>
      <t xml:space="preserve">Показатель мероприятия подпрограммы   2  </t>
    </r>
    <r>
      <rPr>
        <i/>
        <sz val="12"/>
        <rFont val="Times New Roman"/>
        <family val="1"/>
      </rPr>
      <t>Доля детей</t>
    </r>
    <r>
      <rPr>
        <sz val="12"/>
        <rFont val="Times New Roman"/>
        <family val="1"/>
      </rPr>
      <t xml:space="preserve"> дошкольного возраста 3-7 лет охваченных вариативными формами дошкольного образования</t>
    </r>
  </si>
  <si>
    <r>
      <t xml:space="preserve">Показатель мероприятия подпрограммы  1   </t>
    </r>
    <r>
      <rPr>
        <i/>
        <sz val="12"/>
        <rFont val="Times New Roman"/>
        <family val="1"/>
      </rPr>
      <t>Доля ОУ нуждающихся в текущем ремонте</t>
    </r>
  </si>
  <si>
    <t>Показатель   задачи подпрограммы  2:  Численность учащихся по  программам  общего  образования  в общеобразовательных учреждениях</t>
  </si>
  <si>
    <r>
      <t xml:space="preserve">Задача 3 подпрограммы 2 </t>
    </r>
    <r>
      <rPr>
        <sz val="12"/>
        <color indexed="8"/>
        <rFont val="Times New Roman"/>
        <family val="1"/>
      </rPr>
      <t xml:space="preserve"> «Создание современной системы оценки индивидуальных образовательных достижений обучающихся»</t>
    </r>
  </si>
  <si>
    <t xml:space="preserve"> Показатель задачи подпрограммы 2:  доля  выпускников, сдавших единый государственный экзамен (далее – ЕГЭ) по русскому языку на 80 баллов и более, к численности выпускников, участвовавших в ЕГЭ по русскому языку</t>
  </si>
  <si>
    <r>
      <t>1</t>
    </r>
    <r>
      <rPr>
        <b/>
        <sz val="12"/>
        <rFont val="Times New Roman"/>
        <family val="1"/>
      </rPr>
      <t>.001 Расходы  на руководство и управление  (Обеспечение деятельности аппарата Управления образования)</t>
    </r>
  </si>
  <si>
    <t>Мероприятие  подпрограммы 1.002 Предоставление субсидии на иные цели бюджетным учреждениям в части  оплаты кредиторской задолженности  прошлых лет</t>
  </si>
  <si>
    <t>Мероприятие  подпрограммы 1.003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</si>
  <si>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Средства на модернизацию региональных систем дошкольного образования за счет средств областного бюджета</t>
  </si>
  <si>
    <t>Мероприятие подпрограммы 1.007 Средства на модернизацию региональных систем дошкольного образования из федерального бюджета</t>
  </si>
  <si>
    <t xml:space="preserve"> Мероприятие подпрограммы 2.003 Организация обеспечения горячим питанием  учащихся начальных классов общеобразовательных школ</t>
  </si>
  <si>
    <t xml:space="preserve"> Мероприятие подпрограммы 2.003 средства на организацию обеспечения учащихся начальных классов горячим питанием в муниципальных общеобразовательных организациях</t>
  </si>
  <si>
    <t>Мероприятие    подпрограммы 5.002 средства на организацию отдыха детей в каникулярное время</t>
  </si>
  <si>
    <r>
      <t>1</t>
    </r>
    <r>
      <rPr>
        <b/>
        <sz val="12"/>
        <rFont val="Times New Roman"/>
        <family val="1"/>
      </rPr>
      <t xml:space="preserve">.002 Расходы  на руководство и управление  </t>
    </r>
    <r>
      <rPr>
        <i/>
        <sz val="12"/>
        <rFont val="Times New Roman"/>
        <family val="1"/>
      </rPr>
      <t>обеспечение деятельности учебно-методического кабинета, централизованной бухгалтерии и группы хозяйственного обслуживания)</t>
    </r>
  </si>
  <si>
    <t>Мероприятие подпрограммы 2.011 Субсидия на создание в общеобразовательных организациях расположенных в сельской местности для занятий физической культуры и спортом за счет областного бюджета</t>
  </si>
  <si>
    <t>2020 год</t>
  </si>
  <si>
    <t>2019 год</t>
  </si>
  <si>
    <t>2021 год</t>
  </si>
  <si>
    <r>
      <t xml:space="preserve">« </t>
    </r>
    <r>
      <rPr>
        <b/>
        <u val="single"/>
        <sz val="12"/>
        <rFont val="Times New Roman"/>
        <family val="1"/>
      </rPr>
      <t xml:space="preserve">Развитие системы дошкольного, общего и дополнительного образования муниципального образования </t>
    </r>
    <r>
      <rPr>
        <b/>
        <u val="single"/>
        <sz val="12"/>
        <rFont val="Calibri"/>
        <family val="2"/>
      </rPr>
      <t>«</t>
    </r>
    <r>
      <rPr>
        <b/>
        <u val="single"/>
        <sz val="12"/>
        <rFont val="Times New Roman"/>
        <family val="1"/>
      </rPr>
      <t>Максатихинский район</t>
    </r>
    <r>
      <rPr>
        <b/>
        <sz val="12"/>
        <rFont val="Times New Roman"/>
        <family val="1"/>
      </rPr>
      <t>» на 2017 - 2021 годы</t>
    </r>
    <r>
      <rPr>
        <b/>
        <sz val="12"/>
        <rFont val="Calibri"/>
        <family val="2"/>
      </rPr>
      <t>»</t>
    </r>
  </si>
  <si>
    <t>Показатель цели программы:доля выпускников муниципальных общеобразовательных учреждений, получивших аттестат о среднем общем  образовании;</t>
  </si>
  <si>
    <t>Показатель мероприятия подпрограммы  2   Доля расходов районного бюджета на организацию бесплатного питания учащимся начальных классов</t>
  </si>
  <si>
    <t>Мероприятие подпрограммы 2.004. А Организация  подвоза учащихся общеобразовательных учреждений к месту обучения и обратно</t>
  </si>
  <si>
    <t xml:space="preserve"> Показатель задачи подпрограммы 2: доля  выпускников, сдавших единый государственный экзамен по математике (базовый уровень) к численности выпускников, участвовавших в ЕГЭ по математике;</t>
  </si>
  <si>
    <t xml:space="preserve"> Показатель задачи подпрограммы 2: доля выпускников школ, сдававших ЕГЭ по двум и более предметам по выбору, в общей численности выпускников;</t>
  </si>
  <si>
    <t xml:space="preserve"> Показатель задачи подпрограммы 2: доля выпускников 9-х классов, выбравших предметы по выбору для прохождения государственной итоговой аттестации ОГЭ</t>
  </si>
  <si>
    <t>Мероприятие подпрограммы 2.003: Организация проведения государственной итоговой аттестации выпускников 9-х классов ОГЭ .</t>
  </si>
  <si>
    <t>Показатель мероприятия подпрограммы  2: доля выпускников сдавших ГИА по математике и русскому языку  ОГЭ</t>
  </si>
  <si>
    <t>Показатель мероприятия подпрограммы  2: доля выпускников  выбравших предметы по выбору для прохождения государственной итоговой аттестации ОГЭ</t>
  </si>
  <si>
    <t>Мероприятие    подпрограммы 5.001 Организация  летнего отдыха, оздоровления детей и детской занятости за счет средств муниципального образования</t>
  </si>
  <si>
    <t>Приложение к муниципальной программе Максатихинского района Тверской области "Развитие системы дошкольного, общего и дополнительного образования муниципального образования "Максатихинский район" на 2017 - 2021 годы"</t>
  </si>
  <si>
    <r>
      <t xml:space="preserve">Показатель административного мероприятия </t>
    </r>
    <r>
      <rPr>
        <i/>
        <sz val="12"/>
        <rFont val="Times New Roman"/>
        <family val="1"/>
      </rPr>
      <t>Доля обеспечения доступности услуг дошкольного образования за счет развития алтернативных форм организации  дошкольного образования</t>
    </r>
  </si>
  <si>
    <t>Показатель мероприятия подпрограммы  2 Наличие подтверждающих документов о прохождении технического осмотра автобуса для подвоза учащихся, проживающих в сельской местности , к месту обучения и обратно</t>
  </si>
  <si>
    <t>Показатель мероприятия подпрограммы  2 соответсствие автобусов для подвоза учащихся, проживающих в сельской местности, к месту обучения и обратно ГОСТ Р 51160-98 "Автобусы для перевозки детей. Технические требования"</t>
  </si>
  <si>
    <t>Показатель мероприятия подпрограммы  2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25.08.2008 № 641 аппаратурой спутниковой навигации ГЛОНАСС и ГЛОНАСС /GPS</t>
  </si>
  <si>
    <t>Показатель мероприятия подпрограммы  2  Оснашение автобусов для подвоза учащихся,  проживающих в сельской местности, к месту обучения и обратно на основании приказа Министерства транспорта РФ от 21.08.2013 № 273 тахографами.</t>
  </si>
  <si>
    <t>Мероприятие подпрограммы 2.002 А  Проведение мероприятий направленных на укрепление материально-технической базы муниципальных общеобразовательных организаций в рамках софинансирования расходов с областным бюджетом</t>
  </si>
  <si>
    <t>Мероприятие подпрограммы 3 Средства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"Нас пригласили во Дворец" в части обеспечения подвоза учащихся</t>
  </si>
  <si>
    <t>Мероприятие подпрограммы 3 Средства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"Нас пригласили во Дворец" в части обеспечения подвоза учащихся за счет средств местного бюджета</t>
  </si>
  <si>
    <t>Мероприятие    подпрограммы 5.001 Расходы на обеспечение выполнения функций муниципальных казенных учреждений</t>
  </si>
  <si>
    <r>
      <t>1</t>
    </r>
    <r>
      <rPr>
        <b/>
        <sz val="12"/>
        <rFont val="Times New Roman"/>
        <family val="1"/>
      </rPr>
      <t xml:space="preserve">.003 Расходы  на руководство и управление  </t>
    </r>
    <r>
      <rPr>
        <i/>
        <sz val="12"/>
        <rFont val="Times New Roman"/>
        <family val="1"/>
      </rPr>
      <t>обеспечение деятельности учебно-методического кабинета, централизованной бухгалтерии и группы хозяйственного обслуживания) в части погашения кредиторской задолжности прошлых лет</t>
    </r>
  </si>
  <si>
    <t>Мероприятия подпрограммы 1.005 Предоставление субсидии на иные цели по реализации мероприятий по обращениям, поступающим к депутатам Законодательного Собрания Тверской области</t>
  </si>
  <si>
    <t xml:space="preserve">Мероприятие  подпрограммы 3.004 Предоставление субсидии на реализацию муниципальных программ, направленных на достижение целей,соответствующих государственным программам Тверской области </t>
  </si>
  <si>
    <t xml:space="preserve"> Мероприятие подпрограммы 1.004  Компенсация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</si>
  <si>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Мероприятие подпрограммы 2.007 Субсидия на реализацию мероприятий государственной программы Российской Федерации "доступная среда" на 2017-2020 годы</t>
  </si>
  <si>
    <t>Мероприятие подпрограммы 2.00.9 Субсидия на реализацию мероприятий государственной программы Российской Федерации "Доступная Среда" на 2017 - 2020 годы за счет средств областного бюджета</t>
  </si>
  <si>
    <t>2017 год</t>
  </si>
  <si>
    <t xml:space="preserve">Мероприятие подпрограммы 1.008«Выполнение строительно – монтажных работ по объекту строительства здания для размещения в нем ДОУ»; </t>
  </si>
  <si>
    <t>Мероприятие подпрограммы 1.009 «Разработка проектно – сметной документации объекта строительства ДОУ»;</t>
  </si>
  <si>
    <r>
      <t xml:space="preserve">Мероприятие   подпрограммы 1.001  </t>
    </r>
    <r>
      <rPr>
        <b/>
        <i/>
        <sz val="12"/>
        <rFont val="Times New Roman"/>
        <family val="1"/>
      </rPr>
      <t>Оказание муниципальной услуги - Средства на повышение оплаты труда работникам муниципальных учреждений в связи с увеличением МРОТ</t>
    </r>
  </si>
  <si>
    <t>Мероприятие    подпрограммы 2.001 Оказание муниципальной услуги - Средства на повышение оплаты труда работникам муниципальных учреждений в связи с увеличением МРОТ</t>
  </si>
  <si>
    <t>Мероприятие    подпрограммы 3.001 Оказание муниципальной услуги  - Средства на повышение оплаты труда работникам муниципальных учреждений в связи с увеличением МРОТ</t>
  </si>
  <si>
    <t>Мероприятие подпрограммы 2.002 А  Проведение мероприятий направленных на укрепление материально-технической базы муниципальных общеобразовательных организаций в рамках софинансирования расходов с областным бюджетом (приобретение столово-кухонного оборудования)</t>
  </si>
  <si>
    <r>
      <t xml:space="preserve">Мероприятие   подпрограммы 1.001  </t>
    </r>
    <r>
      <rPr>
        <b/>
        <i/>
        <sz val="12"/>
        <rFont val="Times New Roman"/>
        <family val="1"/>
      </rPr>
      <t xml:space="preserve">Оказание муниципальной услуги </t>
    </r>
  </si>
  <si>
    <t xml:space="preserve"> Мероприятие  подпрограммы 3.002 Предоставление субсидии на иные цели бюджетным учреждениям</t>
  </si>
  <si>
    <t>Мероприятия подпрограммыПредоставление субсидии на иные цели по реализации мероприятий по обращениям, поступающим к депутатам Законодательного Собрания Тверской области</t>
  </si>
  <si>
    <t>Мероприятие подпрограммы 1.009 «Подготовка земельного участка для детского сада в п.Ривицкий»;</t>
  </si>
  <si>
    <t>200</t>
  </si>
  <si>
    <t>Мероприятие подпрограммы 1.009 «Разработка проектно-сметной документации для строительства водозаборного узла, обеспечивающего водоснабжение детского сада в п.Ривицкий»;</t>
  </si>
  <si>
    <t>1500</t>
  </si>
  <si>
    <t>L</t>
  </si>
  <si>
    <t>Мероприятие подпрограммы 1.009 «Средства на создание дополнительных мест для детей от 2  месяцев до 3 лет»;</t>
  </si>
  <si>
    <t>19187,6</t>
  </si>
  <si>
    <t>3569,1</t>
  </si>
  <si>
    <r>
      <t>1</t>
    </r>
    <r>
      <rPr>
        <b/>
        <sz val="12"/>
        <rFont val="Times New Roman"/>
        <family val="1"/>
      </rPr>
      <t xml:space="preserve">.004 Расходы  на руководство и управление  </t>
    </r>
    <r>
      <rPr>
        <i/>
        <sz val="12"/>
        <rFont val="Times New Roman"/>
        <family val="1"/>
      </rPr>
      <t>средства на обеспечение софинансирования расходов на повышение оплаты труда работникам муниципальных учреждений, в связи с увеличением МРОТ</t>
    </r>
  </si>
  <si>
    <r>
      <t>1</t>
    </r>
    <r>
      <rPr>
        <b/>
        <sz val="12"/>
        <rFont val="Times New Roman"/>
        <family val="1"/>
      </rPr>
      <t xml:space="preserve">.005 Расходы  на руководство и управление  </t>
    </r>
    <r>
      <rPr>
        <i/>
        <sz val="12"/>
        <rFont val="Times New Roman"/>
        <family val="1"/>
      </rPr>
      <t>средства на повышение оплаты труда работникам муниципальных учреждений, в связи с увеличением МРОТ</t>
    </r>
  </si>
  <si>
    <t>P</t>
  </si>
  <si>
    <t>0</t>
  </si>
  <si>
    <t>Мероприятие подпрограммы 1.011 Проведение мероприятий, направленных на укрепление материально-технической базы муниципальных дошкольных образовательных учреждений в рамках софинансирования расходов с областным бюджетом</t>
  </si>
  <si>
    <t>1</t>
  </si>
  <si>
    <t>Мероприятие подпрограммы 1.010 Проведение мероприятий государственной программы Российской Федерации "Доступная Среда" на 2011 - 2020 годы за счет средств местного бюджета</t>
  </si>
  <si>
    <t>Мероприятие подпрограммы 3.1 Средства на организацию учащихся детей и подростков в социально значимых региональных проектах</t>
  </si>
  <si>
    <t>Мероприятие подпрограммы 3.1 Средства на организацию учащихся детей и подростков в социально значимых региональных проектах за счет средств местного бюджета</t>
  </si>
  <si>
    <t>Мероприятие подпрограммы 1.009 «Средства для строительства водозаборного узла, обеспечивающего водоснабжение детского сада в п.Ривицкий» за счет местного бюджета</t>
  </si>
  <si>
    <t>Е</t>
  </si>
  <si>
    <t>Мероприятие подпрограммы 1.009 «Средства на строительство, реконструкцию муниципальных объектов дошкольного образования»</t>
  </si>
  <si>
    <t xml:space="preserve">Мероприятие подпрограммы 1.011 Проведение мероприятий, направленных на укрепление материально-технической базы муниципальных дошкольных образовательных учреждений </t>
  </si>
  <si>
    <t>Мероприятие подпрограммы 1.009" Средства на строительство, реконструкцию муниципальных объектов дошкольного образования за счет местного  бюджета в рамках софинансирования;</t>
  </si>
  <si>
    <t>Мероприятие подпрограммы 2.002 Б Средства на укрепление материально-технической базы муниципальных общеобразовательных учреждений</t>
  </si>
  <si>
    <t xml:space="preserve">Мероприятие подпрограммы 2.005 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</si>
  <si>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 xml:space="preserve"> Мероприятие подпрограммы 2.004Б Средства на организацию подвоза учащихся общеобразовательных учреждений к месту обучения и обратно</t>
  </si>
  <si>
    <t>Мероприятие  подпрограммы 3.005 Средства на повышение заработной платы педагогическим работникам муниципальных организаций дополнительного образования</t>
  </si>
  <si>
    <t xml:space="preserve"> тыс. рублей</t>
  </si>
  <si>
    <t xml:space="preserve">Мероприятие  подпрограммы 3.005  Средства для обеспечения софинансирования расходов на повышение заработной платы  педагогическим работникам муниципальных организаций дополнительного образования </t>
  </si>
  <si>
    <t>Мероприятие подпрограммы 2.008 Средства на создание в общеобразовательных организациях, расположенных в сельской местности, условий для занятий физической культуры и спортом</t>
  </si>
  <si>
    <t xml:space="preserve">                                                                                   </t>
  </si>
  <si>
    <r>
      <t xml:space="preserve">Мероприятие   подпрограммы 1.001  </t>
    </r>
    <r>
      <rPr>
        <b/>
        <i/>
        <sz val="12"/>
        <rFont val="Times New Roman"/>
        <family val="1"/>
      </rPr>
      <t>Оказание муниципальной услуги - Средства на повышение оплаты труда работникам муниципальных учреждений в сфере образования в связи с увеличением МРОТ</t>
    </r>
  </si>
  <si>
    <r>
      <t xml:space="preserve">Мероприятие   подпрограммы 1.001  </t>
    </r>
    <r>
      <rPr>
        <b/>
        <i/>
        <sz val="12"/>
        <rFont val="Times New Roman"/>
        <family val="1"/>
      </rPr>
      <t>Оказание муниципальной услуги - Средства на повышение оплаты труда работникам муниципальных учреждений в области образования в связи с увеличением МРОТ в рамках софинансирования с областным бюджетом</t>
    </r>
  </si>
  <si>
    <t>B</t>
  </si>
  <si>
    <t>Мероприятие подпрограммы 1.009 «Средства на создание дополнительных мест для детей от 2  месяцев до 3 лет»(остатки)</t>
  </si>
  <si>
    <t>Мероприятие    подпрограммы 2.001 Оказание муниципальной услуги - Средства на повышение оплаты труда работникам муниципальных учреждений в области образования в связи с увеличением МРОТ в рамках софинансирования с областным бюджетом</t>
  </si>
  <si>
    <t>Мероприятие    подпрограммы 2.001 Оказание муниципальной услуги - Средства на повышение оплаты труда работникам муниципальных учреждений в области образования в связи с увеличением МРОТ</t>
  </si>
  <si>
    <t>Мероприятие    подпрограммы 3.001 Оказание муниципальной услуги  - Средства на повышение оплаты труда работникам муниципальных учреждений в области образования в связи с увеличением МРОТ в рамках софинансирования с областным бюджетом</t>
  </si>
  <si>
    <t>Мероприятие    подпрограммы 3.001 Оказание муниципальной услуги  - Средства на повышение оплаты труда работникам муниципальных учреждений в области образования в связи с увеличением МРОТ</t>
  </si>
  <si>
    <t>Мероприятие    подпрограммы 5.002 Расходы на обеспечение выполнения функций муниципальных казенных учреждений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</si>
</sst>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2"/>
      <name val="Times New Roman"/>
      <family val="1"/>
    </font>
    <font>
      <b/>
      <u val="single"/>
      <sz val="12"/>
      <name val="Calibri"/>
      <family val="2"/>
    </font>
    <font>
      <b/>
      <sz val="12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0" fontId="6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209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7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8" fillId="32" borderId="0" xfId="0" applyFont="1" applyFill="1" applyBorder="1" applyAlignment="1">
      <alignment horizontal="left" vertical="top"/>
    </xf>
    <xf numFmtId="0" fontId="19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 readingOrder="1"/>
    </xf>
    <xf numFmtId="0" fontId="7" fillId="32" borderId="0" xfId="0" applyFont="1" applyFill="1" applyAlignment="1">
      <alignment horizontal="left"/>
    </xf>
    <xf numFmtId="0" fontId="8" fillId="32" borderId="0" xfId="0" applyFont="1" applyFill="1" applyAlignment="1">
      <alignment vertical="top" wrapText="1"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32" borderId="0" xfId="0" applyFont="1" applyFill="1" applyAlignment="1">
      <alignment/>
    </xf>
    <xf numFmtId="0" fontId="8" fillId="32" borderId="0" xfId="0" applyFont="1" applyFill="1" applyAlignment="1">
      <alignment horizontal="left"/>
    </xf>
    <xf numFmtId="0" fontId="21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21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8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 vertical="top"/>
    </xf>
    <xf numFmtId="0" fontId="16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/>
    </xf>
    <xf numFmtId="0" fontId="11" fillId="32" borderId="11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/>
    </xf>
    <xf numFmtId="0" fontId="19" fillId="32" borderId="12" xfId="0" applyFont="1" applyFill="1" applyBorder="1" applyAlignment="1">
      <alignment/>
    </xf>
    <xf numFmtId="0" fontId="19" fillId="32" borderId="11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7" fillId="34" borderId="0" xfId="0" applyFont="1" applyFill="1" applyAlignment="1">
      <alignment/>
    </xf>
    <xf numFmtId="0" fontId="7" fillId="34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19" fillId="34" borderId="0" xfId="0" applyFont="1" applyFill="1" applyAlignment="1">
      <alignment/>
    </xf>
    <xf numFmtId="0" fontId="19" fillId="33" borderId="0" xfId="0" applyFont="1" applyFill="1" applyAlignment="1">
      <alignment/>
    </xf>
    <xf numFmtId="0" fontId="11" fillId="34" borderId="11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1" xfId="0" applyBorder="1" applyAlignment="1">
      <alignment/>
    </xf>
    <xf numFmtId="0" fontId="0" fillId="34" borderId="11" xfId="0" applyFill="1" applyBorder="1" applyAlignment="1">
      <alignment/>
    </xf>
    <xf numFmtId="0" fontId="0" fillId="0" borderId="12" xfId="0" applyBorder="1" applyAlignment="1">
      <alignment/>
    </xf>
    <xf numFmtId="0" fontId="34" fillId="32" borderId="0" xfId="0" applyFont="1" applyFill="1" applyAlignment="1">
      <alignment/>
    </xf>
    <xf numFmtId="0" fontId="34" fillId="34" borderId="11" xfId="0" applyFont="1" applyFill="1" applyBorder="1" applyAlignment="1">
      <alignment/>
    </xf>
    <xf numFmtId="0" fontId="19" fillId="34" borderId="11" xfId="0" applyFont="1" applyFill="1" applyBorder="1" applyAlignment="1">
      <alignment/>
    </xf>
    <xf numFmtId="0" fontId="3" fillId="32" borderId="14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6" fillId="0" borderId="0" xfId="0" applyFont="1" applyAlignment="1">
      <alignment wrapText="1"/>
    </xf>
    <xf numFmtId="0" fontId="37" fillId="32" borderId="11" xfId="0" applyFont="1" applyFill="1" applyBorder="1" applyAlignment="1">
      <alignment vertical="top" wrapText="1"/>
    </xf>
    <xf numFmtId="0" fontId="37" fillId="34" borderId="11" xfId="0" applyFont="1" applyFill="1" applyBorder="1" applyAlignment="1">
      <alignment vertical="top" wrapText="1"/>
    </xf>
    <xf numFmtId="0" fontId="15" fillId="32" borderId="11" xfId="0" applyFont="1" applyFill="1" applyBorder="1" applyAlignment="1">
      <alignment vertical="top" wrapText="1"/>
    </xf>
    <xf numFmtId="0" fontId="15" fillId="32" borderId="0" xfId="0" applyFont="1" applyFill="1" applyBorder="1" applyAlignment="1">
      <alignment vertical="top" wrapText="1"/>
    </xf>
    <xf numFmtId="0" fontId="39" fillId="34" borderId="0" xfId="0" applyFont="1" applyFill="1" applyAlignment="1">
      <alignment horizontal="justify" vertical="center"/>
    </xf>
    <xf numFmtId="0" fontId="36" fillId="0" borderId="11" xfId="0" applyFont="1" applyBorder="1" applyAlignment="1">
      <alignment horizontal="justify" vertical="center"/>
    </xf>
    <xf numFmtId="0" fontId="39" fillId="0" borderId="0" xfId="0" applyFont="1" applyAlignment="1">
      <alignment horizontal="justify" vertical="center"/>
    </xf>
    <xf numFmtId="0" fontId="39" fillId="0" borderId="11" xfId="0" applyFont="1" applyBorder="1" applyAlignment="1">
      <alignment horizontal="justify" vertical="center"/>
    </xf>
    <xf numFmtId="0" fontId="15" fillId="34" borderId="11" xfId="0" applyFont="1" applyFill="1" applyBorder="1" applyAlignment="1">
      <alignment vertical="top" wrapText="1"/>
    </xf>
    <xf numFmtId="0" fontId="36" fillId="0" borderId="11" xfId="0" applyFont="1" applyBorder="1" applyAlignment="1">
      <alignment wrapText="1"/>
    </xf>
    <xf numFmtId="0" fontId="36" fillId="32" borderId="11" xfId="0" applyFont="1" applyFill="1" applyBorder="1" applyAlignment="1">
      <alignment horizontal="justify" vertical="top" wrapText="1"/>
    </xf>
    <xf numFmtId="0" fontId="39" fillId="34" borderId="11" xfId="0" applyFont="1" applyFill="1" applyBorder="1" applyAlignment="1">
      <alignment horizontal="justify" vertical="center"/>
    </xf>
    <xf numFmtId="0" fontId="15" fillId="0" borderId="11" xfId="0" applyFont="1" applyBorder="1" applyAlignment="1">
      <alignment horizontal="justify" vertical="center"/>
    </xf>
    <xf numFmtId="0" fontId="37" fillId="0" borderId="11" xfId="0" applyFont="1" applyBorder="1" applyAlignment="1">
      <alignment horizontal="justify" vertical="center" wrapText="1"/>
    </xf>
    <xf numFmtId="0" fontId="37" fillId="32" borderId="12" xfId="0" applyFont="1" applyFill="1" applyBorder="1" applyAlignment="1">
      <alignment horizontal="center" vertical="center" wrapText="1"/>
    </xf>
    <xf numFmtId="0" fontId="37" fillId="32" borderId="11" xfId="0" applyFont="1" applyFill="1" applyBorder="1" applyAlignment="1">
      <alignment horizontal="center" vertical="center" wrapText="1"/>
    </xf>
    <xf numFmtId="0" fontId="37" fillId="35" borderId="11" xfId="0" applyFont="1" applyFill="1" applyBorder="1" applyAlignment="1">
      <alignment horizontal="center" vertical="top" wrapText="1"/>
    </xf>
    <xf numFmtId="0" fontId="37" fillId="35" borderId="11" xfId="0" applyFont="1" applyFill="1" applyBorder="1" applyAlignment="1">
      <alignment horizontal="center" vertical="center" wrapText="1"/>
    </xf>
    <xf numFmtId="0" fontId="37" fillId="32" borderId="11" xfId="0" applyFont="1" applyFill="1" applyBorder="1" applyAlignment="1">
      <alignment horizontal="center" vertical="top" wrapText="1"/>
    </xf>
    <xf numFmtId="0" fontId="37" fillId="34" borderId="11" xfId="0" applyFont="1" applyFill="1" applyBorder="1" applyAlignment="1">
      <alignment horizontal="center" vertical="top" wrapText="1"/>
    </xf>
    <xf numFmtId="0" fontId="37" fillId="0" borderId="11" xfId="0" applyFont="1" applyFill="1" applyBorder="1" applyAlignment="1">
      <alignment horizontal="center" vertical="top" wrapText="1"/>
    </xf>
    <xf numFmtId="0" fontId="37" fillId="34" borderId="11" xfId="0" applyFont="1" applyFill="1" applyBorder="1" applyAlignment="1">
      <alignment/>
    </xf>
    <xf numFmtId="0" fontId="37" fillId="32" borderId="11" xfId="0" applyFont="1" applyFill="1" applyBorder="1" applyAlignment="1">
      <alignment/>
    </xf>
    <xf numFmtId="0" fontId="37" fillId="0" borderId="11" xfId="0" applyFont="1" applyFill="1" applyBorder="1" applyAlignment="1">
      <alignment wrapText="1"/>
    </xf>
    <xf numFmtId="0" fontId="37" fillId="32" borderId="11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0" fillId="34" borderId="11" xfId="0" applyFont="1" applyFill="1" applyBorder="1" applyAlignment="1">
      <alignment/>
    </xf>
    <xf numFmtId="0" fontId="37" fillId="0" borderId="11" xfId="0" applyFont="1" applyFill="1" applyBorder="1" applyAlignment="1">
      <alignment horizontal="center" vertical="center" wrapText="1"/>
    </xf>
    <xf numFmtId="0" fontId="37" fillId="32" borderId="11" xfId="0" applyFont="1" applyFill="1" applyBorder="1" applyAlignment="1">
      <alignment horizontal="center" wrapText="1"/>
    </xf>
    <xf numFmtId="0" fontId="37" fillId="32" borderId="11" xfId="0" applyFont="1" applyFill="1" applyBorder="1" applyAlignment="1">
      <alignment vertical="center" wrapText="1"/>
    </xf>
    <xf numFmtId="0" fontId="11" fillId="34" borderId="12" xfId="0" applyFont="1" applyFill="1" applyBorder="1" applyAlignment="1">
      <alignment horizontal="center" wrapText="1"/>
    </xf>
    <xf numFmtId="0" fontId="11" fillId="34" borderId="11" xfId="0" applyFont="1" applyFill="1" applyBorder="1" applyAlignment="1">
      <alignment horizont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left" vertical="center" wrapText="1"/>
    </xf>
    <xf numFmtId="0" fontId="35" fillId="34" borderId="11" xfId="0" applyFont="1" applyFill="1" applyBorder="1" applyAlignment="1">
      <alignment/>
    </xf>
    <xf numFmtId="0" fontId="35" fillId="34" borderId="11" xfId="0" applyFont="1" applyFill="1" applyBorder="1" applyAlignment="1">
      <alignment horizontal="center" vertical="center"/>
    </xf>
    <xf numFmtId="0" fontId="39" fillId="34" borderId="0" xfId="0" applyFont="1" applyFill="1" applyAlignment="1">
      <alignment wrapText="1"/>
    </xf>
    <xf numFmtId="0" fontId="7" fillId="34" borderId="13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37" fillId="34" borderId="11" xfId="0" applyFont="1" applyFill="1" applyBorder="1" applyAlignment="1">
      <alignment wrapText="1"/>
    </xf>
    <xf numFmtId="0" fontId="37" fillId="0" borderId="11" xfId="0" applyFont="1" applyFill="1" applyBorder="1" applyAlignment="1">
      <alignment/>
    </xf>
    <xf numFmtId="0" fontId="37" fillId="0" borderId="11" xfId="0" applyFont="1" applyFill="1" applyBorder="1" applyAlignment="1">
      <alignment vertical="top" wrapText="1"/>
    </xf>
    <xf numFmtId="0" fontId="37" fillId="0" borderId="11" xfId="0" applyFont="1" applyBorder="1" applyAlignment="1">
      <alignment horizontal="justify" vertical="center"/>
    </xf>
    <xf numFmtId="0" fontId="37" fillId="36" borderId="11" xfId="0" applyFont="1" applyFill="1" applyBorder="1" applyAlignment="1">
      <alignment horizontal="center" vertical="center" wrapText="1"/>
    </xf>
    <xf numFmtId="0" fontId="76" fillId="0" borderId="11" xfId="0" applyFont="1" applyBorder="1" applyAlignment="1">
      <alignment horizontal="justify" vertical="center"/>
    </xf>
    <xf numFmtId="2" fontId="37" fillId="34" borderId="11" xfId="0" applyNumberFormat="1" applyFont="1" applyFill="1" applyBorder="1" applyAlignment="1">
      <alignment horizontal="right" vertical="top" wrapText="1"/>
    </xf>
    <xf numFmtId="0" fontId="7" fillId="37" borderId="0" xfId="0" applyFont="1" applyFill="1" applyAlignment="1">
      <alignment/>
    </xf>
    <xf numFmtId="0" fontId="7" fillId="38" borderId="0" xfId="0" applyFont="1" applyFill="1" applyAlignment="1">
      <alignment/>
    </xf>
    <xf numFmtId="0" fontId="0" fillId="38" borderId="11" xfId="0" applyFill="1" applyBorder="1" applyAlignment="1">
      <alignment/>
    </xf>
    <xf numFmtId="0" fontId="11" fillId="38" borderId="11" xfId="0" applyFont="1" applyFill="1" applyBorder="1" applyAlignment="1">
      <alignment/>
    </xf>
    <xf numFmtId="0" fontId="11" fillId="38" borderId="11" xfId="0" applyFont="1" applyFill="1" applyBorder="1" applyAlignment="1">
      <alignment horizontal="center" vertical="center"/>
    </xf>
    <xf numFmtId="0" fontId="76" fillId="38" borderId="11" xfId="0" applyFont="1" applyFill="1" applyBorder="1" applyAlignment="1">
      <alignment horizontal="justify" vertical="center"/>
    </xf>
    <xf numFmtId="0" fontId="37" fillId="38" borderId="11" xfId="0" applyFont="1" applyFill="1" applyBorder="1" applyAlignment="1">
      <alignment horizontal="center" vertical="top" wrapText="1"/>
    </xf>
    <xf numFmtId="0" fontId="37" fillId="38" borderId="11" xfId="0" applyFont="1" applyFill="1" applyBorder="1" applyAlignment="1">
      <alignment vertical="top" wrapText="1"/>
    </xf>
    <xf numFmtId="49" fontId="37" fillId="38" borderId="11" xfId="0" applyNumberFormat="1" applyFont="1" applyFill="1" applyBorder="1" applyAlignment="1">
      <alignment horizontal="right" vertical="top" wrapText="1"/>
    </xf>
    <xf numFmtId="0" fontId="15" fillId="38" borderId="11" xfId="0" applyFont="1" applyFill="1" applyBorder="1" applyAlignment="1">
      <alignment vertical="top" wrapText="1"/>
    </xf>
    <xf numFmtId="0" fontId="37" fillId="38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0" fontId="11" fillId="39" borderId="11" xfId="0" applyFont="1" applyFill="1" applyBorder="1" applyAlignment="1">
      <alignment/>
    </xf>
    <xf numFmtId="0" fontId="11" fillId="39" borderId="11" xfId="0" applyFont="1" applyFill="1" applyBorder="1" applyAlignment="1">
      <alignment horizontal="center" vertical="center"/>
    </xf>
    <xf numFmtId="0" fontId="37" fillId="39" borderId="11" xfId="0" applyFont="1" applyFill="1" applyBorder="1" applyAlignment="1">
      <alignment vertical="top" wrapText="1"/>
    </xf>
    <xf numFmtId="0" fontId="37" fillId="39" borderId="11" xfId="0" applyFont="1" applyFill="1" applyBorder="1" applyAlignment="1">
      <alignment horizontal="center" vertical="top" wrapText="1"/>
    </xf>
    <xf numFmtId="2" fontId="37" fillId="39" borderId="11" xfId="0" applyNumberFormat="1" applyFont="1" applyFill="1" applyBorder="1" applyAlignment="1">
      <alignment horizontal="right" vertical="top" wrapText="1"/>
    </xf>
    <xf numFmtId="0" fontId="37" fillId="39" borderId="11" xfId="0" applyFont="1" applyFill="1" applyBorder="1" applyAlignment="1">
      <alignment/>
    </xf>
    <xf numFmtId="0" fontId="7" fillId="39" borderId="0" xfId="0" applyFont="1" applyFill="1" applyAlignment="1">
      <alignment/>
    </xf>
    <xf numFmtId="0" fontId="15" fillId="39" borderId="11" xfId="0" applyFont="1" applyFill="1" applyBorder="1" applyAlignment="1">
      <alignment vertical="top" wrapText="1"/>
    </xf>
    <xf numFmtId="0" fontId="11" fillId="39" borderId="11" xfId="0" applyFont="1" applyFill="1" applyBorder="1" applyAlignment="1">
      <alignment horizontal="center" vertical="center" wrapText="1"/>
    </xf>
    <xf numFmtId="0" fontId="39" fillId="39" borderId="0" xfId="0" applyFont="1" applyFill="1" applyAlignment="1">
      <alignment horizontal="center" vertical="center" wrapText="1"/>
    </xf>
    <xf numFmtId="0" fontId="7" fillId="39" borderId="11" xfId="0" applyFont="1" applyFill="1" applyBorder="1" applyAlignment="1">
      <alignment/>
    </xf>
    <xf numFmtId="0" fontId="15" fillId="39" borderId="0" xfId="0" applyFont="1" applyFill="1" applyAlignment="1">
      <alignment horizontal="center" vertical="center" wrapText="1"/>
    </xf>
    <xf numFmtId="0" fontId="0" fillId="38" borderId="11" xfId="0" applyFill="1" applyBorder="1" applyAlignment="1">
      <alignment horizontal="right"/>
    </xf>
    <xf numFmtId="0" fontId="0" fillId="38" borderId="12" xfId="0" applyFill="1" applyBorder="1" applyAlignment="1">
      <alignment/>
    </xf>
    <xf numFmtId="0" fontId="7" fillId="38" borderId="11" xfId="0" applyFont="1" applyFill="1" applyBorder="1" applyAlignment="1">
      <alignment/>
    </xf>
    <xf numFmtId="0" fontId="37" fillId="34" borderId="11" xfId="0" applyFont="1" applyFill="1" applyBorder="1" applyAlignment="1">
      <alignment vertical="top"/>
    </xf>
    <xf numFmtId="0" fontId="37" fillId="32" borderId="11" xfId="0" applyFont="1" applyFill="1" applyBorder="1" applyAlignment="1">
      <alignment vertical="top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7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 vertical="top" wrapText="1"/>
    </xf>
    <xf numFmtId="0" fontId="26" fillId="32" borderId="0" xfId="0" applyFont="1" applyFill="1" applyAlignment="1">
      <alignment horizontal="left"/>
    </xf>
    <xf numFmtId="0" fontId="4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10" fillId="32" borderId="15" xfId="0" applyFont="1" applyFill="1" applyBorder="1" applyAlignment="1">
      <alignment horizontal="left" vertical="top" wrapText="1"/>
    </xf>
    <xf numFmtId="0" fontId="16" fillId="32" borderId="15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center" vertical="center"/>
    </xf>
    <xf numFmtId="0" fontId="25" fillId="32" borderId="0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8" fillId="32" borderId="0" xfId="0" applyNumberFormat="1" applyFont="1" applyFill="1" applyAlignment="1">
      <alignment horizontal="left" vertical="top" wrapText="1"/>
    </xf>
    <xf numFmtId="0" fontId="9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A10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72" t="s">
        <v>83</v>
      </c>
      <c r="AD1" s="172"/>
    </row>
    <row r="2" spans="29:30" ht="162" customHeight="1">
      <c r="AC2" s="176" t="s">
        <v>87</v>
      </c>
      <c r="AD2" s="176"/>
    </row>
    <row r="3" spans="1:30" ht="18.75">
      <c r="A3" s="11"/>
      <c r="B3" s="11"/>
      <c r="C3" s="175" t="s">
        <v>67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</row>
    <row r="4" spans="1:30" ht="18.75">
      <c r="A4" s="11"/>
      <c r="B4" s="11"/>
      <c r="C4" s="175" t="s">
        <v>86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</row>
    <row r="5" spans="1:30" ht="18.75">
      <c r="A5" s="11"/>
      <c r="B5" s="11"/>
      <c r="C5" s="175" t="s">
        <v>82</v>
      </c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</row>
    <row r="6" spans="1:30" ht="18.75">
      <c r="A6" s="11"/>
      <c r="B6" s="11"/>
      <c r="C6" s="173" t="s">
        <v>66</v>
      </c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</row>
    <row r="7" spans="1:30" ht="18.75">
      <c r="A7" s="11"/>
      <c r="B7" s="11"/>
      <c r="C7" s="174" t="s">
        <v>81</v>
      </c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</row>
    <row r="8" spans="1:30" ht="18.75">
      <c r="A8" s="11"/>
      <c r="B8" s="11"/>
      <c r="C8" s="175" t="s">
        <v>68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</row>
    <row r="9" spans="1:30" ht="18.75">
      <c r="A9" s="11"/>
      <c r="B9" s="11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</row>
    <row r="10" spans="1:30" ht="19.5">
      <c r="A10" s="11"/>
      <c r="B10" s="11"/>
      <c r="C10" s="181" t="s">
        <v>6</v>
      </c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</row>
    <row r="11" spans="1:59" s="1" customFormat="1" ht="15.75" customHeight="1">
      <c r="A11" s="11"/>
      <c r="B11" s="11"/>
      <c r="C11" s="184" t="s">
        <v>69</v>
      </c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85" t="s">
        <v>70</v>
      </c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77" t="s">
        <v>7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 t="s">
        <v>33</v>
      </c>
      <c r="P13" s="177"/>
      <c r="Q13" s="177"/>
      <c r="R13" s="177"/>
      <c r="S13" s="177"/>
      <c r="T13" s="177"/>
      <c r="U13" s="177"/>
      <c r="V13" s="177"/>
      <c r="W13" s="177"/>
      <c r="X13" s="177"/>
      <c r="Y13" s="177" t="s">
        <v>34</v>
      </c>
      <c r="Z13" s="190" t="s">
        <v>0</v>
      </c>
      <c r="AA13" s="182" t="s">
        <v>65</v>
      </c>
      <c r="AB13" s="182"/>
      <c r="AC13" s="182"/>
      <c r="AD13" s="182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77" t="s">
        <v>43</v>
      </c>
      <c r="B14" s="177"/>
      <c r="C14" s="177"/>
      <c r="D14" s="177" t="s">
        <v>44</v>
      </c>
      <c r="E14" s="177"/>
      <c r="F14" s="177" t="s">
        <v>45</v>
      </c>
      <c r="G14" s="177"/>
      <c r="H14" s="177" t="s">
        <v>42</v>
      </c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83"/>
      <c r="Z14" s="191"/>
      <c r="AA14" s="182" t="s">
        <v>64</v>
      </c>
      <c r="AB14" s="182" t="s">
        <v>63</v>
      </c>
      <c r="AC14" s="182" t="s">
        <v>62</v>
      </c>
      <c r="AD14" s="182" t="s">
        <v>61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77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83"/>
      <c r="Z15" s="191"/>
      <c r="AA15" s="182"/>
      <c r="AB15" s="182"/>
      <c r="AC15" s="182"/>
      <c r="AD15" s="182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77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83"/>
      <c r="Z16" s="192"/>
      <c r="AA16" s="182"/>
      <c r="AB16" s="182"/>
      <c r="AC16" s="182"/>
      <c r="AD16" s="182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6">
        <v>1</v>
      </c>
      <c r="B17" s="56">
        <v>2</v>
      </c>
      <c r="C17" s="56">
        <v>3</v>
      </c>
      <c r="D17" s="57">
        <v>4</v>
      </c>
      <c r="E17" s="57">
        <v>5</v>
      </c>
      <c r="F17" s="57">
        <v>6</v>
      </c>
      <c r="G17" s="57">
        <v>7</v>
      </c>
      <c r="H17" s="57">
        <v>8</v>
      </c>
      <c r="I17" s="56">
        <v>9</v>
      </c>
      <c r="J17" s="56">
        <v>10</v>
      </c>
      <c r="K17" s="56">
        <v>11</v>
      </c>
      <c r="L17" s="56">
        <v>12</v>
      </c>
      <c r="M17" s="56">
        <v>13</v>
      </c>
      <c r="N17" s="56">
        <v>14</v>
      </c>
      <c r="O17" s="56">
        <f aca="true" t="shared" si="0" ref="O17:Y17">N17+1</f>
        <v>15</v>
      </c>
      <c r="P17" s="56">
        <f t="shared" si="0"/>
        <v>16</v>
      </c>
      <c r="Q17" s="56">
        <f t="shared" si="0"/>
        <v>17</v>
      </c>
      <c r="R17" s="56">
        <f t="shared" si="0"/>
        <v>18</v>
      </c>
      <c r="S17" s="56">
        <f t="shared" si="0"/>
        <v>19</v>
      </c>
      <c r="T17" s="56">
        <f t="shared" si="0"/>
        <v>20</v>
      </c>
      <c r="U17" s="56">
        <f t="shared" si="0"/>
        <v>21</v>
      </c>
      <c r="V17" s="56">
        <f t="shared" si="0"/>
        <v>22</v>
      </c>
      <c r="W17" s="56">
        <f t="shared" si="0"/>
        <v>23</v>
      </c>
      <c r="X17" s="56">
        <f t="shared" si="0"/>
        <v>24</v>
      </c>
      <c r="Y17" s="56">
        <f t="shared" si="0"/>
        <v>25</v>
      </c>
      <c r="Z17" s="56">
        <f>Y17+1</f>
        <v>26</v>
      </c>
      <c r="AA17" s="56">
        <f>Z17+1</f>
        <v>27</v>
      </c>
      <c r="AB17" s="56">
        <f>AA17+1</f>
        <v>28</v>
      </c>
      <c r="AC17" s="56">
        <f>AB17+1</f>
        <v>29</v>
      </c>
      <c r="AD17" s="56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5"/>
      <c r="B18" s="55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3" t="s">
        <v>11</v>
      </c>
      <c r="Z18" s="50" t="s">
        <v>3</v>
      </c>
      <c r="AA18" s="49"/>
      <c r="AB18" s="49"/>
      <c r="AC18" s="49"/>
      <c r="AD18" s="49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5"/>
      <c r="B19" s="55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3" t="s">
        <v>60</v>
      </c>
      <c r="Z19" s="50" t="s">
        <v>3</v>
      </c>
      <c r="AA19" s="49"/>
      <c r="AB19" s="49"/>
      <c r="AC19" s="49"/>
      <c r="AD19" s="49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1" t="s">
        <v>59</v>
      </c>
      <c r="Z20" s="50"/>
      <c r="AA20" s="49"/>
      <c r="AB20" s="49"/>
      <c r="AC20" s="49"/>
      <c r="AD20" s="49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1" t="s">
        <v>19</v>
      </c>
      <c r="Z21" s="50" t="s">
        <v>4</v>
      </c>
      <c r="AA21" s="49"/>
      <c r="AB21" s="49"/>
      <c r="AC21" s="49"/>
      <c r="AD21" s="49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1" t="s">
        <v>20</v>
      </c>
      <c r="Z22" s="50" t="s">
        <v>4</v>
      </c>
      <c r="AA22" s="49"/>
      <c r="AB22" s="49"/>
      <c r="AC22" s="49"/>
      <c r="AD22" s="49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51" t="s">
        <v>9</v>
      </c>
      <c r="Z23" s="50"/>
      <c r="AA23" s="49"/>
      <c r="AB23" s="49"/>
      <c r="AC23" s="49"/>
      <c r="AD23" s="49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1" t="s">
        <v>21</v>
      </c>
      <c r="Z24" s="50" t="s">
        <v>4</v>
      </c>
      <c r="AA24" s="49"/>
      <c r="AB24" s="49"/>
      <c r="AC24" s="49"/>
      <c r="AD24" s="49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51" t="s">
        <v>22</v>
      </c>
      <c r="Z25" s="50" t="s">
        <v>4</v>
      </c>
      <c r="AA25" s="49"/>
      <c r="AB25" s="49"/>
      <c r="AC25" s="49"/>
      <c r="AD25" s="49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51" t="s">
        <v>58</v>
      </c>
      <c r="Z26" s="50" t="s">
        <v>3</v>
      </c>
      <c r="AA26" s="49"/>
      <c r="AB26" s="49"/>
      <c r="AC26" s="49"/>
      <c r="AD26" s="49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51" t="s">
        <v>12</v>
      </c>
      <c r="Z27" s="50" t="s">
        <v>3</v>
      </c>
      <c r="AA27" s="49"/>
      <c r="AB27" s="49"/>
      <c r="AC27" s="49"/>
      <c r="AD27" s="49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51" t="s">
        <v>23</v>
      </c>
      <c r="Z28" s="50" t="s">
        <v>4</v>
      </c>
      <c r="AA28" s="49"/>
      <c r="AB28" s="49"/>
      <c r="AC28" s="49"/>
      <c r="AD28" s="49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51" t="s">
        <v>24</v>
      </c>
      <c r="Z29" s="50" t="s">
        <v>4</v>
      </c>
      <c r="AA29" s="49"/>
      <c r="AB29" s="49"/>
      <c r="AC29" s="49"/>
      <c r="AD29" s="49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1" t="s">
        <v>17</v>
      </c>
      <c r="Z30" s="50" t="s">
        <v>3</v>
      </c>
      <c r="AA30" s="49"/>
      <c r="AB30" s="49"/>
      <c r="AC30" s="49"/>
      <c r="AD30" s="49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51" t="s">
        <v>25</v>
      </c>
      <c r="Z31" s="50" t="s">
        <v>4</v>
      </c>
      <c r="AA31" s="49"/>
      <c r="AB31" s="49"/>
      <c r="AC31" s="49"/>
      <c r="AD31" s="49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51" t="s">
        <v>26</v>
      </c>
      <c r="Z32" s="50" t="s">
        <v>5</v>
      </c>
      <c r="AA32" s="49"/>
      <c r="AB32" s="49"/>
      <c r="AC32" s="49"/>
      <c r="AD32" s="49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52" t="s">
        <v>48</v>
      </c>
      <c r="Z33" s="50" t="s">
        <v>3</v>
      </c>
      <c r="AA33" s="49"/>
      <c r="AB33" s="49"/>
      <c r="AC33" s="49"/>
      <c r="AD33" s="49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51" t="s">
        <v>27</v>
      </c>
      <c r="Z34" s="50" t="s">
        <v>4</v>
      </c>
      <c r="AA34" s="49"/>
      <c r="AB34" s="49"/>
      <c r="AC34" s="49"/>
      <c r="AD34" s="49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51" t="s">
        <v>28</v>
      </c>
      <c r="Z35" s="50" t="s">
        <v>4</v>
      </c>
      <c r="AA35" s="49"/>
      <c r="AB35" s="49"/>
      <c r="AC35" s="49"/>
      <c r="AD35" s="49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1" t="s">
        <v>13</v>
      </c>
      <c r="Z36" s="50" t="s">
        <v>3</v>
      </c>
      <c r="AA36" s="49"/>
      <c r="AB36" s="49"/>
      <c r="AC36" s="49"/>
      <c r="AD36" s="49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51" t="s">
        <v>29</v>
      </c>
      <c r="Z37" s="50" t="s">
        <v>4</v>
      </c>
      <c r="AA37" s="49"/>
      <c r="AB37" s="49"/>
      <c r="AC37" s="49"/>
      <c r="AD37" s="49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1" t="s">
        <v>30</v>
      </c>
      <c r="Z38" s="50" t="s">
        <v>4</v>
      </c>
      <c r="AA38" s="49"/>
      <c r="AB38" s="49"/>
      <c r="AC38" s="49"/>
      <c r="AD38" s="49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1" t="s">
        <v>18</v>
      </c>
      <c r="Z39" s="50" t="s">
        <v>3</v>
      </c>
      <c r="AA39" s="49"/>
      <c r="AB39" s="49"/>
      <c r="AC39" s="49"/>
      <c r="AD39" s="49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1" t="s">
        <v>27</v>
      </c>
      <c r="Z40" s="50" t="s">
        <v>4</v>
      </c>
      <c r="AA40" s="49"/>
      <c r="AB40" s="49"/>
      <c r="AC40" s="49"/>
      <c r="AD40" s="49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1" t="s">
        <v>28</v>
      </c>
      <c r="Z41" s="50" t="s">
        <v>5</v>
      </c>
      <c r="AA41" s="49"/>
      <c r="AB41" s="49"/>
      <c r="AC41" s="49"/>
      <c r="AD41" s="49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52" t="s">
        <v>36</v>
      </c>
      <c r="Z42" s="50" t="s">
        <v>10</v>
      </c>
      <c r="AA42" s="49"/>
      <c r="AB42" s="49"/>
      <c r="AC42" s="49"/>
      <c r="AD42" s="49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51" t="s">
        <v>57</v>
      </c>
      <c r="Z43" s="50" t="s">
        <v>4</v>
      </c>
      <c r="AA43" s="49"/>
      <c r="AB43" s="49"/>
      <c r="AC43" s="49"/>
      <c r="AD43" s="49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51" t="s">
        <v>47</v>
      </c>
      <c r="Z44" s="50" t="s">
        <v>3</v>
      </c>
      <c r="AA44" s="49"/>
      <c r="AB44" s="49"/>
      <c r="AC44" s="49"/>
      <c r="AD44" s="49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51" t="s">
        <v>27</v>
      </c>
      <c r="Z45" s="50" t="s">
        <v>4</v>
      </c>
      <c r="AA45" s="49"/>
      <c r="AB45" s="49"/>
      <c r="AC45" s="49"/>
      <c r="AD45" s="49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51" t="s">
        <v>31</v>
      </c>
      <c r="Z46" s="50" t="s">
        <v>4</v>
      </c>
      <c r="AA46" s="49"/>
      <c r="AB46" s="49"/>
      <c r="AC46" s="49"/>
      <c r="AD46" s="49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1" t="s">
        <v>56</v>
      </c>
      <c r="Z47" s="50" t="s">
        <v>3</v>
      </c>
      <c r="AA47" s="49"/>
      <c r="AB47" s="49"/>
      <c r="AC47" s="49"/>
      <c r="AD47" s="49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51" t="s">
        <v>14</v>
      </c>
      <c r="Z48" s="50" t="s">
        <v>3</v>
      </c>
      <c r="AA48" s="49"/>
      <c r="AB48" s="49"/>
      <c r="AC48" s="49"/>
      <c r="AD48" s="49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51" t="s">
        <v>23</v>
      </c>
      <c r="Z49" s="50" t="s">
        <v>4</v>
      </c>
      <c r="AA49" s="49"/>
      <c r="AB49" s="49"/>
      <c r="AC49" s="49"/>
      <c r="AD49" s="49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51" t="s">
        <v>32</v>
      </c>
      <c r="Z50" s="50" t="s">
        <v>4</v>
      </c>
      <c r="AA50" s="49"/>
      <c r="AB50" s="49"/>
      <c r="AC50" s="49"/>
      <c r="AD50" s="49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51" t="s">
        <v>37</v>
      </c>
      <c r="Z51" s="50" t="s">
        <v>10</v>
      </c>
      <c r="AA51" s="49"/>
      <c r="AB51" s="49"/>
      <c r="AC51" s="49"/>
      <c r="AD51" s="49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51" t="s">
        <v>38</v>
      </c>
      <c r="Z52" s="50" t="s">
        <v>4</v>
      </c>
      <c r="AA52" s="49"/>
      <c r="AB52" s="49"/>
      <c r="AC52" s="49"/>
      <c r="AD52" s="49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52" t="s">
        <v>39</v>
      </c>
      <c r="Z53" s="50" t="s">
        <v>10</v>
      </c>
      <c r="AA53" s="49"/>
      <c r="AB53" s="49"/>
      <c r="AC53" s="49"/>
      <c r="AD53" s="49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51" t="s">
        <v>38</v>
      </c>
      <c r="Z54" s="50" t="s">
        <v>4</v>
      </c>
      <c r="AA54" s="49"/>
      <c r="AB54" s="49"/>
      <c r="AC54" s="49"/>
      <c r="AD54" s="49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51" t="s">
        <v>15</v>
      </c>
      <c r="Z55" s="50" t="s">
        <v>3</v>
      </c>
      <c r="AA55" s="49"/>
      <c r="AB55" s="49"/>
      <c r="AC55" s="49"/>
      <c r="AD55" s="49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1" t="s">
        <v>23</v>
      </c>
      <c r="Z56" s="50" t="s">
        <v>4</v>
      </c>
      <c r="AA56" s="49"/>
      <c r="AB56" s="49"/>
      <c r="AC56" s="49"/>
      <c r="AD56" s="49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51" t="s">
        <v>32</v>
      </c>
      <c r="Z57" s="50" t="s">
        <v>4</v>
      </c>
      <c r="AA57" s="49"/>
      <c r="AB57" s="49"/>
      <c r="AC57" s="49"/>
      <c r="AD57" s="49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1" t="s">
        <v>40</v>
      </c>
      <c r="Z58" s="50" t="s">
        <v>10</v>
      </c>
      <c r="AA58" s="49"/>
      <c r="AB58" s="49"/>
      <c r="AC58" s="49"/>
      <c r="AD58" s="49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1" t="s">
        <v>38</v>
      </c>
      <c r="Z59" s="50" t="s">
        <v>4</v>
      </c>
      <c r="AA59" s="49"/>
      <c r="AB59" s="49"/>
      <c r="AC59" s="49"/>
      <c r="AD59" s="49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2" t="s">
        <v>41</v>
      </c>
      <c r="Z60" s="50" t="s">
        <v>10</v>
      </c>
      <c r="AA60" s="49"/>
      <c r="AB60" s="49"/>
      <c r="AC60" s="49"/>
      <c r="AD60" s="49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1" t="s">
        <v>38</v>
      </c>
      <c r="Z61" s="50" t="s">
        <v>5</v>
      </c>
      <c r="AA61" s="49"/>
      <c r="AB61" s="49"/>
      <c r="AC61" s="49"/>
      <c r="AD61" s="49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1" t="s">
        <v>46</v>
      </c>
      <c r="Z62" s="50" t="s">
        <v>3</v>
      </c>
      <c r="AA62" s="49"/>
      <c r="AB62" s="49"/>
      <c r="AC62" s="49"/>
      <c r="AD62" s="49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1" t="s">
        <v>16</v>
      </c>
      <c r="Z63" s="50" t="s">
        <v>4</v>
      </c>
      <c r="AA63" s="49"/>
      <c r="AB63" s="49"/>
      <c r="AC63" s="49"/>
      <c r="AD63" s="49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2" t="s">
        <v>55</v>
      </c>
      <c r="Z64" s="50" t="s">
        <v>3</v>
      </c>
      <c r="AA64" s="49"/>
      <c r="AB64" s="49"/>
      <c r="AC64" s="49"/>
      <c r="AD64" s="49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2" t="s">
        <v>77</v>
      </c>
      <c r="Z65" s="50" t="s">
        <v>3</v>
      </c>
      <c r="AA65" s="49"/>
      <c r="AB65" s="49"/>
      <c r="AC65" s="49"/>
      <c r="AD65" s="49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1" t="s">
        <v>78</v>
      </c>
      <c r="Z66" s="50" t="s">
        <v>3</v>
      </c>
      <c r="AA66" s="49"/>
      <c r="AB66" s="49"/>
      <c r="AC66" s="49"/>
      <c r="AD66" s="49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1" t="s">
        <v>79</v>
      </c>
      <c r="Z67" s="50" t="s">
        <v>3</v>
      </c>
      <c r="AA67" s="49"/>
      <c r="AB67" s="49"/>
      <c r="AC67" s="49"/>
      <c r="AD67" s="49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1" t="s">
        <v>80</v>
      </c>
      <c r="Z68" s="50" t="s">
        <v>3</v>
      </c>
      <c r="AA68" s="49"/>
      <c r="AB68" s="49"/>
      <c r="AC68" s="49"/>
      <c r="AD68" s="49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2" customFormat="1" ht="12.75"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31:59" s="42" customFormat="1" ht="12.75"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10:59" s="42" customFormat="1" ht="12.75">
      <c r="J71" s="188" t="s">
        <v>76</v>
      </c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189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</row>
    <row r="72" spans="10:59" s="42" customFormat="1" ht="16.5" customHeight="1">
      <c r="J72" s="179" t="s">
        <v>71</v>
      </c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86"/>
      <c r="AD72" s="187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10:59" s="42" customFormat="1" ht="12.75">
      <c r="J73" s="179" t="s">
        <v>72</v>
      </c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48"/>
      <c r="AD73" s="47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10:59" s="42" customFormat="1" ht="12.75">
      <c r="J74" s="179" t="s">
        <v>73</v>
      </c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48"/>
      <c r="AD74" s="47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0:59" s="42" customFormat="1" ht="12.75">
      <c r="J75" s="179"/>
      <c r="K75" s="179" t="s">
        <v>54</v>
      </c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46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2:59" s="42" customFormat="1" ht="37.5" customHeight="1">
      <c r="B76" s="178" t="s">
        <v>74</v>
      </c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AB76" s="180" t="s">
        <v>53</v>
      </c>
      <c r="AC76" s="180"/>
      <c r="AD76" s="180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2:59" s="42" customFormat="1" ht="37.5" customHeight="1">
      <c r="B77" s="45"/>
      <c r="C77" s="45"/>
      <c r="D77" s="45"/>
      <c r="E77" s="45"/>
      <c r="F77" s="45"/>
      <c r="G77" s="45"/>
      <c r="H77" s="45"/>
      <c r="I77" s="45"/>
      <c r="J77" s="178" t="s">
        <v>52</v>
      </c>
      <c r="K77" s="178"/>
      <c r="L77" s="178"/>
      <c r="M77" s="178"/>
      <c r="N77" s="178"/>
      <c r="O77" s="178"/>
      <c r="P77" s="178"/>
      <c r="Q77" s="178"/>
      <c r="R77" s="45"/>
      <c r="S77" s="45"/>
      <c r="T77" s="45"/>
      <c r="U77" s="45"/>
      <c r="V77" s="45"/>
      <c r="W77" s="45"/>
      <c r="X77" s="45"/>
      <c r="Y77" s="45"/>
      <c r="AB77" s="44"/>
      <c r="AC77" s="44"/>
      <c r="AD77" s="44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29:59" s="39" customFormat="1" ht="23.25">
      <c r="AC78" s="41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C12:AD12"/>
    <mergeCell ref="J74:AB74"/>
    <mergeCell ref="O13:X16"/>
    <mergeCell ref="AC72:AD72"/>
    <mergeCell ref="AA13:AD13"/>
    <mergeCell ref="J71:AD71"/>
    <mergeCell ref="H14:N16"/>
    <mergeCell ref="J73:AB73"/>
    <mergeCell ref="J72:AB72"/>
    <mergeCell ref="Z13:Z1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A13:N13"/>
    <mergeCell ref="A14:C16"/>
    <mergeCell ref="J77:Q77"/>
    <mergeCell ref="J75:AB75"/>
    <mergeCell ref="B76:Y76"/>
    <mergeCell ref="AB76:AD76"/>
    <mergeCell ref="AC1:AD1"/>
    <mergeCell ref="C6:AD6"/>
    <mergeCell ref="C7:AD7"/>
    <mergeCell ref="C9:AD9"/>
    <mergeCell ref="C8:AD8"/>
    <mergeCell ref="AC2:AD2"/>
    <mergeCell ref="C4:AD4"/>
    <mergeCell ref="C3:AD3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416"/>
  <sheetViews>
    <sheetView tabSelected="1" view="pageBreakPreview" zoomScale="70" zoomScaleNormal="70" zoomScaleSheetLayoutView="70" zoomScalePageLayoutView="0" workbookViewId="0" topLeftCell="B187">
      <selection activeCell="N170" sqref="N170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7" width="4.421875" style="0" customWidth="1"/>
    <col min="18" max="18" width="4.28125" style="0" customWidth="1"/>
    <col min="19" max="19" width="6.421875" style="0" hidden="1" customWidth="1"/>
    <col min="20" max="20" width="4.00390625" style="0" hidden="1" customWidth="1"/>
    <col min="21" max="28" width="4.00390625" style="38" hidden="1" customWidth="1"/>
    <col min="29" max="29" width="72.28125" style="0" customWidth="1"/>
    <col min="30" max="30" width="12.7109375" style="0" customWidth="1"/>
    <col min="31" max="31" width="12.421875" style="0" customWidth="1"/>
    <col min="32" max="33" width="14.57421875" style="0" customWidth="1"/>
    <col min="34" max="34" width="14.140625" style="0" customWidth="1"/>
    <col min="35" max="35" width="14.00390625" style="0" customWidth="1"/>
    <col min="36" max="36" width="13.140625" style="0" bestFit="1" customWidth="1"/>
    <col min="37" max="37" width="12.140625" style="0" bestFit="1" customWidth="1"/>
    <col min="38" max="38" width="1.421875" style="1" bestFit="1" customWidth="1"/>
    <col min="39" max="85" width="9.140625" style="1" customWidth="1"/>
  </cols>
  <sheetData>
    <row r="1" spans="2:42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4"/>
      <c r="V1" s="34"/>
      <c r="W1" s="34"/>
      <c r="X1" s="34"/>
      <c r="Y1" s="34"/>
      <c r="Z1" s="34"/>
      <c r="AA1" s="34"/>
      <c r="AB1" s="34"/>
      <c r="AC1" s="10"/>
      <c r="AD1" s="10"/>
      <c r="AE1" s="10"/>
      <c r="AF1" s="10"/>
      <c r="AG1" s="10"/>
      <c r="AH1" s="172"/>
      <c r="AI1" s="172"/>
      <c r="AJ1" s="172"/>
      <c r="AK1" s="172"/>
      <c r="AL1" s="13"/>
      <c r="AM1" s="2"/>
      <c r="AN1" s="2"/>
      <c r="AO1" s="2"/>
      <c r="AP1" s="2"/>
    </row>
    <row r="2" spans="2:42" ht="183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4"/>
      <c r="V2" s="34"/>
      <c r="W2" s="34"/>
      <c r="X2" s="34"/>
      <c r="Y2" s="34"/>
      <c r="Z2" s="34"/>
      <c r="AA2" s="34"/>
      <c r="AB2" s="34"/>
      <c r="AC2" s="10"/>
      <c r="AD2" s="10"/>
      <c r="AE2" s="10"/>
      <c r="AF2" s="10"/>
      <c r="AG2" s="10"/>
      <c r="AH2" s="193" t="s">
        <v>226</v>
      </c>
      <c r="AI2" s="193"/>
      <c r="AJ2" s="193"/>
      <c r="AK2" s="193"/>
      <c r="AL2" s="13"/>
      <c r="AM2" s="2"/>
      <c r="AN2" s="2"/>
      <c r="AO2" s="2"/>
      <c r="AP2" s="2"/>
    </row>
    <row r="3" spans="2:42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4"/>
      <c r="V3" s="34"/>
      <c r="W3" s="34"/>
      <c r="X3" s="34"/>
      <c r="Y3" s="34"/>
      <c r="Z3" s="34"/>
      <c r="AA3" s="34"/>
      <c r="AB3" s="34"/>
      <c r="AC3" s="10"/>
      <c r="AD3" s="10"/>
      <c r="AE3" s="10"/>
      <c r="AF3" s="10"/>
      <c r="AG3" s="10"/>
      <c r="AH3" s="31"/>
      <c r="AI3" s="31"/>
      <c r="AJ3" s="31"/>
      <c r="AK3" s="31"/>
      <c r="AL3" s="13"/>
      <c r="AM3" s="2"/>
      <c r="AN3" s="2"/>
      <c r="AO3" s="2"/>
      <c r="AP3" s="2"/>
    </row>
    <row r="4" spans="2:42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4"/>
      <c r="V4" s="34"/>
      <c r="W4" s="34"/>
      <c r="X4" s="34"/>
      <c r="Y4" s="34"/>
      <c r="Z4" s="34"/>
      <c r="AA4" s="34"/>
      <c r="AB4" s="34"/>
      <c r="AC4" s="10"/>
      <c r="AD4" s="10"/>
      <c r="AE4" s="10"/>
      <c r="AF4" s="10"/>
      <c r="AG4" s="10"/>
      <c r="AH4" s="176"/>
      <c r="AI4" s="176"/>
      <c r="AJ4" s="176"/>
      <c r="AK4" s="176"/>
      <c r="AL4" s="14"/>
      <c r="AM4" s="4"/>
      <c r="AN4" s="4"/>
      <c r="AO4" s="4"/>
      <c r="AP4" s="4"/>
    </row>
    <row r="5" spans="2:38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3"/>
      <c r="V5" s="33"/>
      <c r="W5" s="33"/>
      <c r="X5" s="33"/>
      <c r="Y5" s="33"/>
      <c r="Z5" s="33"/>
      <c r="AA5" s="33"/>
      <c r="AB5" s="33"/>
      <c r="AC5" s="12"/>
      <c r="AD5" s="11"/>
      <c r="AE5" s="10"/>
      <c r="AF5" s="10"/>
      <c r="AG5" s="10"/>
      <c r="AH5" s="10"/>
      <c r="AI5" s="10"/>
      <c r="AJ5" s="10"/>
      <c r="AK5" s="10"/>
      <c r="AL5" s="10"/>
    </row>
    <row r="6" spans="2:43" s="3" customFormat="1" ht="18.75">
      <c r="B6" s="7"/>
      <c r="C6" s="7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7"/>
      <c r="AM6" s="18"/>
      <c r="AN6" s="18"/>
      <c r="AO6" s="18"/>
      <c r="AP6" s="19"/>
      <c r="AQ6" s="19"/>
    </row>
    <row r="7" spans="2:43" s="3" customFormat="1" ht="18.75">
      <c r="B7" s="7"/>
      <c r="C7" s="7"/>
      <c r="D7" s="206" t="s">
        <v>85</v>
      </c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17"/>
      <c r="AM7" s="18"/>
      <c r="AN7" s="18"/>
      <c r="AO7" s="18"/>
      <c r="AP7" s="19"/>
      <c r="AQ7" s="19"/>
    </row>
    <row r="8" spans="1:43" s="3" customFormat="1" ht="15.75">
      <c r="A8" s="32"/>
      <c r="B8" s="11"/>
      <c r="C8" s="11"/>
      <c r="D8" s="196" t="s">
        <v>215</v>
      </c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20"/>
      <c r="AM8" s="21"/>
      <c r="AN8" s="21"/>
      <c r="AO8" s="21"/>
      <c r="AP8" s="22"/>
      <c r="AQ8" s="22"/>
    </row>
    <row r="9" spans="1:43" s="3" customFormat="1" ht="18.75">
      <c r="A9" s="32"/>
      <c r="B9" s="11"/>
      <c r="C9" s="11"/>
      <c r="D9" s="195" t="s">
        <v>75</v>
      </c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7"/>
      <c r="AM9" s="18"/>
      <c r="AN9" s="18"/>
      <c r="AO9" s="18"/>
      <c r="AP9" s="22"/>
      <c r="AQ9" s="22"/>
    </row>
    <row r="10" spans="1:43" s="3" customFormat="1" ht="18.75">
      <c r="A10" s="32"/>
      <c r="B10" s="11"/>
      <c r="C10" s="11"/>
      <c r="D10" s="208" t="s">
        <v>177</v>
      </c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17"/>
      <c r="AM10" s="18"/>
      <c r="AN10" s="18"/>
      <c r="AO10" s="18"/>
      <c r="AP10" s="22"/>
      <c r="AQ10" s="22"/>
    </row>
    <row r="11" spans="1:43" s="3" customFormat="1" ht="15.75">
      <c r="A11" s="32"/>
      <c r="B11" s="11"/>
      <c r="C11" s="11"/>
      <c r="D11" s="207" t="s">
        <v>84</v>
      </c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3"/>
      <c r="AM11" s="21"/>
      <c r="AN11" s="21"/>
      <c r="AO11" s="21"/>
      <c r="AP11" s="22"/>
      <c r="AQ11" s="22"/>
    </row>
    <row r="12" spans="1:85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6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5"/>
      <c r="V12" s="35"/>
      <c r="W12" s="35"/>
      <c r="X12" s="35"/>
      <c r="Y12" s="35"/>
      <c r="Z12" s="35"/>
      <c r="AA12" s="35"/>
      <c r="AB12" s="35"/>
      <c r="AC12" s="24"/>
      <c r="AD12" s="24"/>
      <c r="AE12" s="25"/>
      <c r="AF12" s="26"/>
      <c r="AG12" s="26"/>
      <c r="AH12" s="26"/>
      <c r="AI12" s="26"/>
      <c r="AJ12" s="27"/>
      <c r="AK12" s="27"/>
      <c r="AL12" s="27"/>
      <c r="AM12" s="19"/>
      <c r="AN12" s="19"/>
      <c r="AO12" s="19"/>
      <c r="AP12" s="19"/>
      <c r="AQ12" s="19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</row>
    <row r="13" spans="1:85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84" t="s">
        <v>50</v>
      </c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5"/>
      <c r="AM13" s="6"/>
      <c r="AN13" s="6"/>
      <c r="AO13" s="6"/>
      <c r="AP13" s="6"/>
      <c r="AQ13" s="6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</row>
    <row r="14" spans="1:43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84" t="s">
        <v>51</v>
      </c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5"/>
      <c r="AM14" s="6"/>
      <c r="AN14" s="6"/>
      <c r="AO14" s="6"/>
      <c r="AP14" s="6"/>
      <c r="AQ14" s="6"/>
    </row>
    <row r="15" spans="1:43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6"/>
      <c r="V15" s="36"/>
      <c r="W15" s="36"/>
      <c r="X15" s="36"/>
      <c r="Y15" s="36"/>
      <c r="Z15" s="36"/>
      <c r="AA15" s="36"/>
      <c r="AB15" s="36"/>
      <c r="AC15" s="16"/>
      <c r="AD15" s="16"/>
      <c r="AE15" s="15"/>
      <c r="AF15" s="15"/>
      <c r="AG15" s="15"/>
      <c r="AH15" s="15"/>
      <c r="AI15" s="15"/>
      <c r="AJ15" s="15"/>
      <c r="AK15" s="15"/>
      <c r="AL15" s="15"/>
      <c r="AM15" s="6"/>
      <c r="AN15" s="6"/>
      <c r="AO15" s="6"/>
      <c r="AP15" s="6"/>
      <c r="AQ15" s="6"/>
    </row>
    <row r="16" spans="1:38" s="39" customFormat="1" ht="15" customHeight="1">
      <c r="A16" s="10"/>
      <c r="B16" s="197" t="s">
        <v>7</v>
      </c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9"/>
      <c r="T16" s="86"/>
      <c r="U16" s="86"/>
      <c r="V16" s="86"/>
      <c r="W16" s="86"/>
      <c r="X16" s="86"/>
      <c r="Y16" s="86"/>
      <c r="Z16" s="86"/>
      <c r="AA16" s="86"/>
      <c r="AB16" s="86"/>
      <c r="AC16" s="177" t="s">
        <v>34</v>
      </c>
      <c r="AD16" s="177" t="s">
        <v>0</v>
      </c>
      <c r="AE16" s="177" t="s">
        <v>35</v>
      </c>
      <c r="AF16" s="177"/>
      <c r="AG16" s="177"/>
      <c r="AH16" s="177"/>
      <c r="AI16" s="177"/>
      <c r="AJ16" s="182" t="s">
        <v>8</v>
      </c>
      <c r="AK16" s="182"/>
      <c r="AL16" s="10"/>
    </row>
    <row r="17" spans="1:38" s="39" customFormat="1" ht="15" customHeight="1">
      <c r="A17" s="10"/>
      <c r="B17" s="177" t="s">
        <v>43</v>
      </c>
      <c r="C17" s="177"/>
      <c r="D17" s="177"/>
      <c r="E17" s="177" t="s">
        <v>44</v>
      </c>
      <c r="F17" s="177"/>
      <c r="G17" s="177" t="s">
        <v>45</v>
      </c>
      <c r="H17" s="177"/>
      <c r="I17" s="200" t="s">
        <v>42</v>
      </c>
      <c r="J17" s="201"/>
      <c r="K17" s="201"/>
      <c r="L17" s="201"/>
      <c r="M17" s="201"/>
      <c r="N17" s="201"/>
      <c r="O17" s="201"/>
      <c r="P17" s="201"/>
      <c r="Q17" s="201"/>
      <c r="R17" s="201"/>
      <c r="S17" s="202"/>
      <c r="T17" s="87"/>
      <c r="U17" s="87"/>
      <c r="V17" s="87"/>
      <c r="W17" s="87"/>
      <c r="X17" s="87"/>
      <c r="Y17" s="87"/>
      <c r="Z17" s="87"/>
      <c r="AA17" s="87"/>
      <c r="AB17" s="87"/>
      <c r="AC17" s="177"/>
      <c r="AD17" s="177"/>
      <c r="AE17" s="177"/>
      <c r="AF17" s="177"/>
      <c r="AG17" s="177"/>
      <c r="AH17" s="177"/>
      <c r="AI17" s="177"/>
      <c r="AJ17" s="182"/>
      <c r="AK17" s="182"/>
      <c r="AL17" s="10"/>
    </row>
    <row r="18" spans="1:38" s="39" customFormat="1" ht="25.5">
      <c r="A18" s="10"/>
      <c r="B18" s="177"/>
      <c r="C18" s="177"/>
      <c r="D18" s="177"/>
      <c r="E18" s="177"/>
      <c r="F18" s="177"/>
      <c r="G18" s="177"/>
      <c r="H18" s="177"/>
      <c r="I18" s="203"/>
      <c r="J18" s="204"/>
      <c r="K18" s="204"/>
      <c r="L18" s="204"/>
      <c r="M18" s="204"/>
      <c r="N18" s="204"/>
      <c r="O18" s="204"/>
      <c r="P18" s="204"/>
      <c r="Q18" s="204"/>
      <c r="R18" s="204"/>
      <c r="S18" s="205"/>
      <c r="T18" s="88"/>
      <c r="U18" s="88"/>
      <c r="V18" s="88"/>
      <c r="W18" s="88"/>
      <c r="X18" s="88"/>
      <c r="Y18" s="88"/>
      <c r="Z18" s="88"/>
      <c r="AA18" s="88"/>
      <c r="AB18" s="88"/>
      <c r="AC18" s="177"/>
      <c r="AD18" s="177"/>
      <c r="AE18" s="56" t="s">
        <v>242</v>
      </c>
      <c r="AF18" s="56" t="s">
        <v>107</v>
      </c>
      <c r="AG18" s="56" t="s">
        <v>213</v>
      </c>
      <c r="AH18" s="56" t="s">
        <v>212</v>
      </c>
      <c r="AI18" s="56" t="s">
        <v>214</v>
      </c>
      <c r="AJ18" s="58" t="s">
        <v>1</v>
      </c>
      <c r="AK18" s="58" t="s">
        <v>2</v>
      </c>
      <c r="AL18" s="10"/>
    </row>
    <row r="19" spans="1:38" s="39" customFormat="1" ht="15.75" customHeight="1">
      <c r="A19" s="10"/>
      <c r="B19" s="56">
        <v>1</v>
      </c>
      <c r="C19" s="56">
        <v>2</v>
      </c>
      <c r="D19" s="56">
        <v>3</v>
      </c>
      <c r="E19" s="57">
        <v>4</v>
      </c>
      <c r="F19" s="57">
        <v>5</v>
      </c>
      <c r="G19" s="57">
        <v>6</v>
      </c>
      <c r="H19" s="57">
        <v>7</v>
      </c>
      <c r="I19" s="57">
        <v>8</v>
      </c>
      <c r="J19" s="56">
        <v>9</v>
      </c>
      <c r="K19" s="57">
        <v>10</v>
      </c>
      <c r="L19" s="56">
        <v>11</v>
      </c>
      <c r="M19" s="57">
        <v>12</v>
      </c>
      <c r="N19" s="56">
        <v>13</v>
      </c>
      <c r="O19" s="57">
        <v>14</v>
      </c>
      <c r="P19" s="56">
        <v>15</v>
      </c>
      <c r="Q19" s="56">
        <v>16</v>
      </c>
      <c r="R19" s="57">
        <v>17</v>
      </c>
      <c r="S19" s="56">
        <v>18</v>
      </c>
      <c r="T19" s="57">
        <v>16</v>
      </c>
      <c r="U19" s="56">
        <v>17</v>
      </c>
      <c r="V19" s="57">
        <v>18</v>
      </c>
      <c r="W19" s="56">
        <v>19</v>
      </c>
      <c r="X19" s="57">
        <v>20</v>
      </c>
      <c r="Y19" s="56">
        <v>21</v>
      </c>
      <c r="Z19" s="57">
        <v>22</v>
      </c>
      <c r="AA19" s="56">
        <v>23</v>
      </c>
      <c r="AB19" s="57">
        <v>24</v>
      </c>
      <c r="AC19" s="56">
        <v>25</v>
      </c>
      <c r="AD19" s="104">
        <v>26</v>
      </c>
      <c r="AE19" s="104">
        <v>30</v>
      </c>
      <c r="AF19" s="105">
        <v>31</v>
      </c>
      <c r="AG19" s="104">
        <v>32</v>
      </c>
      <c r="AH19" s="104">
        <v>32</v>
      </c>
      <c r="AI19" s="104">
        <v>32</v>
      </c>
      <c r="AJ19" s="105">
        <v>33</v>
      </c>
      <c r="AK19" s="104">
        <v>34</v>
      </c>
      <c r="AL19" s="10"/>
    </row>
    <row r="20" spans="1:38" s="39" customFormat="1" ht="14.25" customHeight="1">
      <c r="A20" s="10"/>
      <c r="B20" s="124">
        <v>5</v>
      </c>
      <c r="C20" s="124">
        <v>7</v>
      </c>
      <c r="D20" s="124">
        <v>5</v>
      </c>
      <c r="E20" s="125">
        <v>0</v>
      </c>
      <c r="F20" s="125">
        <v>0</v>
      </c>
      <c r="G20" s="125">
        <v>0</v>
      </c>
      <c r="H20" s="125">
        <v>0</v>
      </c>
      <c r="I20" s="126">
        <v>0</v>
      </c>
      <c r="J20" s="127">
        <v>0</v>
      </c>
      <c r="K20" s="127">
        <v>0</v>
      </c>
      <c r="L20" s="126">
        <v>0</v>
      </c>
      <c r="M20" s="127">
        <v>0</v>
      </c>
      <c r="N20" s="127">
        <v>0</v>
      </c>
      <c r="O20" s="127">
        <v>0</v>
      </c>
      <c r="P20" s="126">
        <v>0</v>
      </c>
      <c r="Q20" s="127">
        <v>0</v>
      </c>
      <c r="R20" s="127">
        <v>0</v>
      </c>
      <c r="S20" s="127">
        <v>0</v>
      </c>
      <c r="T20" s="124"/>
      <c r="U20" s="124"/>
      <c r="V20" s="124"/>
      <c r="W20" s="124"/>
      <c r="X20" s="124"/>
      <c r="Y20" s="124"/>
      <c r="Z20" s="124"/>
      <c r="AA20" s="124"/>
      <c r="AB20" s="124"/>
      <c r="AC20" s="128" t="s">
        <v>11</v>
      </c>
      <c r="AD20" s="106" t="s">
        <v>3</v>
      </c>
      <c r="AE20" s="107">
        <f>AE27+AE75+AE133+AE168+AE181+AE194</f>
        <v>186854.85</v>
      </c>
      <c r="AF20" s="107">
        <f>AF27+AF75+AF133+AF168+AF181+AF194</f>
        <v>229428.71</v>
      </c>
      <c r="AG20" s="107">
        <f>AG27+AG75+AG133+AG168+AG194+AG181</f>
        <v>290955.27999999997</v>
      </c>
      <c r="AH20" s="107">
        <f>AH27+AH75+AH133+AH168+AH181+AH194</f>
        <v>184439.7</v>
      </c>
      <c r="AI20" s="107">
        <f>AI27+AI75+AI133+AI168+AI181+AI194</f>
        <v>182189.7</v>
      </c>
      <c r="AJ20" s="107">
        <v>1050046.36</v>
      </c>
      <c r="AK20" s="107">
        <v>2022</v>
      </c>
      <c r="AL20" s="10">
        <f>SUM(AE20:AJ20)</f>
        <v>2123914.6</v>
      </c>
    </row>
    <row r="21" spans="1:38" s="39" customFormat="1" ht="63">
      <c r="A21" s="10"/>
      <c r="B21" s="49"/>
      <c r="C21" s="49"/>
      <c r="D21" s="49"/>
      <c r="E21" s="59"/>
      <c r="F21" s="59"/>
      <c r="G21" s="59"/>
      <c r="H21" s="59"/>
      <c r="I21" s="59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60"/>
      <c r="V21" s="60"/>
      <c r="W21" s="60"/>
      <c r="X21" s="60"/>
      <c r="Y21" s="60"/>
      <c r="Z21" s="60"/>
      <c r="AA21" s="60"/>
      <c r="AB21" s="60"/>
      <c r="AC21" s="89" t="s">
        <v>89</v>
      </c>
      <c r="AD21" s="108"/>
      <c r="AE21" s="90"/>
      <c r="AF21" s="90"/>
      <c r="AG21" s="90"/>
      <c r="AH21" s="90"/>
      <c r="AI21" s="90" t="s">
        <v>181</v>
      </c>
      <c r="AJ21" s="90"/>
      <c r="AK21" s="90"/>
      <c r="AL21" s="10"/>
    </row>
    <row r="22" spans="1:38" s="39" customFormat="1" ht="47.25">
      <c r="A22" s="10"/>
      <c r="B22" s="49"/>
      <c r="C22" s="49"/>
      <c r="D22" s="49"/>
      <c r="E22" s="59"/>
      <c r="F22" s="59"/>
      <c r="G22" s="59"/>
      <c r="H22" s="59"/>
      <c r="I22" s="59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60"/>
      <c r="V22" s="60"/>
      <c r="W22" s="60"/>
      <c r="X22" s="60"/>
      <c r="Y22" s="60"/>
      <c r="Z22" s="60"/>
      <c r="AA22" s="60"/>
      <c r="AB22" s="60"/>
      <c r="AC22" s="90" t="s">
        <v>88</v>
      </c>
      <c r="AD22" s="108" t="s">
        <v>92</v>
      </c>
      <c r="AE22" s="90">
        <v>85</v>
      </c>
      <c r="AF22" s="90">
        <v>86</v>
      </c>
      <c r="AG22" s="90">
        <v>86</v>
      </c>
      <c r="AH22" s="90">
        <v>86</v>
      </c>
      <c r="AI22" s="90">
        <v>86</v>
      </c>
      <c r="AJ22" s="90">
        <v>86</v>
      </c>
      <c r="AK22" s="119">
        <v>2021</v>
      </c>
      <c r="AL22" s="10"/>
    </row>
    <row r="23" spans="1:38" s="39" customFormat="1" ht="31.5">
      <c r="A23" s="10"/>
      <c r="B23" s="49"/>
      <c r="C23" s="49"/>
      <c r="D23" s="49"/>
      <c r="E23" s="59"/>
      <c r="F23" s="59"/>
      <c r="G23" s="59"/>
      <c r="H23" s="59"/>
      <c r="I23" s="59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60"/>
      <c r="V23" s="60"/>
      <c r="W23" s="60"/>
      <c r="X23" s="60"/>
      <c r="Y23" s="60"/>
      <c r="Z23" s="60"/>
      <c r="AA23" s="60"/>
      <c r="AB23" s="60"/>
      <c r="AC23" s="90" t="s">
        <v>119</v>
      </c>
      <c r="AD23" s="108" t="s">
        <v>92</v>
      </c>
      <c r="AE23" s="90">
        <v>90</v>
      </c>
      <c r="AF23" s="90">
        <v>100</v>
      </c>
      <c r="AG23" s="90">
        <v>100</v>
      </c>
      <c r="AH23" s="90">
        <v>100</v>
      </c>
      <c r="AI23" s="90">
        <v>100</v>
      </c>
      <c r="AJ23" s="90">
        <v>100</v>
      </c>
      <c r="AK23" s="119">
        <v>2021</v>
      </c>
      <c r="AL23" s="10"/>
    </row>
    <row r="24" spans="1:38" s="39" customFormat="1" ht="47.25">
      <c r="A24" s="10"/>
      <c r="B24" s="49"/>
      <c r="C24" s="49"/>
      <c r="D24" s="49"/>
      <c r="E24" s="59"/>
      <c r="F24" s="59"/>
      <c r="G24" s="59"/>
      <c r="H24" s="59"/>
      <c r="I24" s="59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60"/>
      <c r="V24" s="60"/>
      <c r="W24" s="60"/>
      <c r="X24" s="60"/>
      <c r="Y24" s="60"/>
      <c r="Z24" s="60"/>
      <c r="AA24" s="60"/>
      <c r="AB24" s="60"/>
      <c r="AC24" s="90" t="s">
        <v>216</v>
      </c>
      <c r="AD24" s="108" t="s">
        <v>92</v>
      </c>
      <c r="AE24" s="90">
        <v>99</v>
      </c>
      <c r="AF24" s="90">
        <v>100</v>
      </c>
      <c r="AG24" s="90">
        <v>100</v>
      </c>
      <c r="AH24" s="90">
        <v>100</v>
      </c>
      <c r="AI24" s="90">
        <v>100</v>
      </c>
      <c r="AJ24" s="90">
        <v>100</v>
      </c>
      <c r="AK24" s="119">
        <v>2021</v>
      </c>
      <c r="AL24" s="10"/>
    </row>
    <row r="25" spans="1:39" s="39" customFormat="1" ht="110.25">
      <c r="A25" s="10"/>
      <c r="B25" s="49"/>
      <c r="C25" s="49"/>
      <c r="D25" s="49"/>
      <c r="E25" s="59"/>
      <c r="F25" s="59"/>
      <c r="G25" s="59"/>
      <c r="H25" s="59"/>
      <c r="I25" s="59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60"/>
      <c r="V25" s="60"/>
      <c r="W25" s="60"/>
      <c r="X25" s="60"/>
      <c r="Y25" s="60"/>
      <c r="Z25" s="60"/>
      <c r="AA25" s="60"/>
      <c r="AB25" s="60"/>
      <c r="AC25" s="90" t="s">
        <v>90</v>
      </c>
      <c r="AD25" s="108" t="s">
        <v>92</v>
      </c>
      <c r="AE25" s="90">
        <v>98</v>
      </c>
      <c r="AF25" s="90">
        <v>90</v>
      </c>
      <c r="AG25" s="90">
        <v>90</v>
      </c>
      <c r="AH25" s="90">
        <v>90</v>
      </c>
      <c r="AI25" s="90">
        <v>100</v>
      </c>
      <c r="AJ25" s="90">
        <v>100</v>
      </c>
      <c r="AK25" s="119">
        <v>2021</v>
      </c>
      <c r="AL25" s="10"/>
      <c r="AM25" s="117"/>
    </row>
    <row r="26" spans="1:38" s="39" customFormat="1" ht="47.25">
      <c r="A26" s="10"/>
      <c r="B26" s="49"/>
      <c r="C26" s="49"/>
      <c r="D26" s="49"/>
      <c r="E26" s="59"/>
      <c r="F26" s="59"/>
      <c r="G26" s="59"/>
      <c r="H26" s="59"/>
      <c r="I26" s="59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60"/>
      <c r="V26" s="60"/>
      <c r="W26" s="60"/>
      <c r="X26" s="60"/>
      <c r="Y26" s="60"/>
      <c r="Z26" s="60"/>
      <c r="AA26" s="60"/>
      <c r="AB26" s="60"/>
      <c r="AC26" s="90" t="s">
        <v>91</v>
      </c>
      <c r="AD26" s="108" t="s">
        <v>92</v>
      </c>
      <c r="AE26" s="90">
        <v>62.7</v>
      </c>
      <c r="AF26" s="90">
        <v>62.9</v>
      </c>
      <c r="AG26" s="90">
        <v>62.6</v>
      </c>
      <c r="AH26" s="90">
        <v>62.6</v>
      </c>
      <c r="AI26" s="90">
        <v>62.6</v>
      </c>
      <c r="AJ26" s="90">
        <v>62.6</v>
      </c>
      <c r="AK26" s="90">
        <v>2021</v>
      </c>
      <c r="AL26" s="10"/>
    </row>
    <row r="27" spans="1:39" s="117" customFormat="1" ht="31.5">
      <c r="A27" s="115"/>
      <c r="B27" s="154">
        <v>5</v>
      </c>
      <c r="C27" s="154">
        <v>7</v>
      </c>
      <c r="D27" s="154">
        <v>5</v>
      </c>
      <c r="E27" s="154">
        <v>0</v>
      </c>
      <c r="F27" s="154">
        <v>7</v>
      </c>
      <c r="G27" s="154">
        <v>0</v>
      </c>
      <c r="H27" s="154">
        <v>1</v>
      </c>
      <c r="I27" s="154">
        <v>1</v>
      </c>
      <c r="J27" s="154">
        <v>2</v>
      </c>
      <c r="K27" s="154">
        <v>1</v>
      </c>
      <c r="L27" s="154">
        <v>0</v>
      </c>
      <c r="M27" s="154">
        <v>0</v>
      </c>
      <c r="N27" s="154">
        <v>0</v>
      </c>
      <c r="O27" s="154">
        <v>0</v>
      </c>
      <c r="P27" s="154">
        <v>0</v>
      </c>
      <c r="Q27" s="154">
        <v>0</v>
      </c>
      <c r="R27" s="154">
        <v>0</v>
      </c>
      <c r="S27" s="154"/>
      <c r="T27" s="155"/>
      <c r="U27" s="156"/>
      <c r="V27" s="156"/>
      <c r="W27" s="156"/>
      <c r="X27" s="156"/>
      <c r="Y27" s="156"/>
      <c r="Z27" s="156"/>
      <c r="AA27" s="156"/>
      <c r="AB27" s="156"/>
      <c r="AC27" s="157" t="s">
        <v>193</v>
      </c>
      <c r="AD27" s="158" t="s">
        <v>3</v>
      </c>
      <c r="AE27" s="157">
        <f>AE28+AE68</f>
        <v>56758.299999999996</v>
      </c>
      <c r="AF27" s="157">
        <f>AF28+AF68</f>
        <v>90187</v>
      </c>
      <c r="AG27" s="157">
        <f>AG28+AG68</f>
        <v>146380.47999999998</v>
      </c>
      <c r="AH27" s="157">
        <f>AH28+AH68</f>
        <v>59579.7</v>
      </c>
      <c r="AI27" s="157">
        <f>AI28+AI68</f>
        <v>58879.7</v>
      </c>
      <c r="AJ27" s="157">
        <f>AE27+AF27+AG27+AH27+AI27</f>
        <v>411785.18</v>
      </c>
      <c r="AK27" s="119">
        <v>2021</v>
      </c>
      <c r="AL27" s="115"/>
      <c r="AM27" s="116" t="s">
        <v>181</v>
      </c>
    </row>
    <row r="28" spans="1:38" s="116" customFormat="1" ht="31.5">
      <c r="A28" s="115"/>
      <c r="B28" s="81">
        <v>5</v>
      </c>
      <c r="C28" s="81">
        <v>7</v>
      </c>
      <c r="D28" s="81">
        <v>5</v>
      </c>
      <c r="E28" s="81">
        <v>0</v>
      </c>
      <c r="F28" s="81">
        <v>7</v>
      </c>
      <c r="G28" s="81">
        <v>0</v>
      </c>
      <c r="H28" s="81">
        <v>1</v>
      </c>
      <c r="I28" s="122">
        <v>1</v>
      </c>
      <c r="J28" s="123">
        <v>2</v>
      </c>
      <c r="K28" s="123">
        <v>1</v>
      </c>
      <c r="L28" s="122">
        <v>0</v>
      </c>
      <c r="M28" s="123">
        <v>1</v>
      </c>
      <c r="N28" s="123">
        <v>0</v>
      </c>
      <c r="O28" s="123">
        <v>0</v>
      </c>
      <c r="P28" s="122">
        <v>0</v>
      </c>
      <c r="Q28" s="123">
        <v>0</v>
      </c>
      <c r="R28" s="123">
        <v>0</v>
      </c>
      <c r="S28" s="81">
        <v>1</v>
      </c>
      <c r="T28" s="71"/>
      <c r="U28" s="72"/>
      <c r="V28" s="72"/>
      <c r="W28" s="72"/>
      <c r="X28" s="72"/>
      <c r="Y28" s="72"/>
      <c r="Z28" s="72"/>
      <c r="AA28" s="72"/>
      <c r="AB28" s="72"/>
      <c r="AC28" s="91" t="s">
        <v>194</v>
      </c>
      <c r="AD28" s="109" t="s">
        <v>3</v>
      </c>
      <c r="AE28" s="91">
        <f>AE35+AE40+AE44+AE45+AE46+AE49</f>
        <v>56758.299999999996</v>
      </c>
      <c r="AF28" s="142">
        <f>AF35+AF40+AF44+AF45+AF46+AF49+AF56+AF38+AF47+AF57+AF58+AF60</f>
        <v>90187</v>
      </c>
      <c r="AG28" s="142">
        <f>AG35+AG40+AG44+AG45+AG46+AG49+AG56+AG38+AG47+AG57+AG58+AG60+AG62+AG65+AG64+AG66+AG59+AG63+AG67+AG39+AG48+AG61</f>
        <v>146380.47999999998</v>
      </c>
      <c r="AH28" s="142">
        <f>AH35+AH40+AH44+AH45+AH46+AH49+AH56+AH38</f>
        <v>59579.7</v>
      </c>
      <c r="AI28" s="142">
        <f>AI35+AI40+AI44+AI45+AI46+AI49+AI56+AI38</f>
        <v>58879.7</v>
      </c>
      <c r="AJ28" s="159">
        <f>AE28+AF28+AG28+AH28+AI28</f>
        <v>411785.18</v>
      </c>
      <c r="AK28" s="119">
        <v>2021</v>
      </c>
      <c r="AL28" s="115"/>
    </row>
    <row r="29" spans="1:38" s="8" customFormat="1" ht="47.25">
      <c r="A29" s="1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54"/>
      <c r="U29" s="60"/>
      <c r="V29" s="60"/>
      <c r="W29" s="60"/>
      <c r="X29" s="60"/>
      <c r="Y29" s="60"/>
      <c r="Z29" s="60"/>
      <c r="AA29" s="60"/>
      <c r="AB29" s="60"/>
      <c r="AC29" s="90" t="s">
        <v>138</v>
      </c>
      <c r="AD29" s="108" t="s">
        <v>108</v>
      </c>
      <c r="AE29" s="90">
        <v>109</v>
      </c>
      <c r="AF29" s="90">
        <v>38</v>
      </c>
      <c r="AG29" s="90">
        <v>3</v>
      </c>
      <c r="AH29" s="90">
        <v>0</v>
      </c>
      <c r="AI29" s="90">
        <v>0</v>
      </c>
      <c r="AJ29" s="157">
        <f aca="true" t="shared" si="0" ref="AJ29:AJ112">AE29+AF29+AG29+AH29+AI29</f>
        <v>150</v>
      </c>
      <c r="AK29" s="119">
        <v>2021</v>
      </c>
      <c r="AL29" s="10"/>
    </row>
    <row r="30" spans="1:39" s="8" customFormat="1" ht="63">
      <c r="A30" s="1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54"/>
      <c r="U30" s="60"/>
      <c r="V30" s="60"/>
      <c r="W30" s="60"/>
      <c r="X30" s="60"/>
      <c r="Y30" s="60"/>
      <c r="Z30" s="60"/>
      <c r="AA30" s="60"/>
      <c r="AB30" s="60"/>
      <c r="AC30" s="90" t="s">
        <v>139</v>
      </c>
      <c r="AD30" s="108" t="s">
        <v>3</v>
      </c>
      <c r="AE30" s="90">
        <v>37.9</v>
      </c>
      <c r="AF30" s="90">
        <v>31.7</v>
      </c>
      <c r="AG30" s="90">
        <v>31.7</v>
      </c>
      <c r="AH30" s="90">
        <v>31.7</v>
      </c>
      <c r="AI30" s="90">
        <v>31.7</v>
      </c>
      <c r="AJ30" s="157">
        <f t="shared" si="0"/>
        <v>164.7</v>
      </c>
      <c r="AK30" s="119">
        <v>2021</v>
      </c>
      <c r="AL30" s="10"/>
      <c r="AM30" s="8" t="s">
        <v>181</v>
      </c>
    </row>
    <row r="31" spans="1:38" s="8" customFormat="1" ht="63">
      <c r="A31" s="1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54"/>
      <c r="U31" s="60"/>
      <c r="V31" s="60"/>
      <c r="W31" s="60"/>
      <c r="X31" s="60"/>
      <c r="Y31" s="60"/>
      <c r="Z31" s="60"/>
      <c r="AA31" s="60"/>
      <c r="AB31" s="60"/>
      <c r="AC31" s="90" t="s">
        <v>140</v>
      </c>
      <c r="AD31" s="108" t="s">
        <v>92</v>
      </c>
      <c r="AE31" s="90">
        <v>28.6</v>
      </c>
      <c r="AF31" s="90">
        <v>28.7</v>
      </c>
      <c r="AG31" s="90">
        <v>28.7</v>
      </c>
      <c r="AH31" s="90">
        <v>28.7</v>
      </c>
      <c r="AI31" s="90">
        <v>28.7</v>
      </c>
      <c r="AJ31" s="157">
        <f t="shared" si="0"/>
        <v>143.4</v>
      </c>
      <c r="AK31" s="119">
        <v>2021</v>
      </c>
      <c r="AL31" s="10"/>
    </row>
    <row r="32" spans="1:38" s="8" customFormat="1" ht="63">
      <c r="A32" s="1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54"/>
      <c r="U32" s="60"/>
      <c r="V32" s="60"/>
      <c r="W32" s="60"/>
      <c r="X32" s="60"/>
      <c r="Y32" s="60"/>
      <c r="Z32" s="60"/>
      <c r="AA32" s="60"/>
      <c r="AB32" s="60"/>
      <c r="AC32" s="90" t="s">
        <v>141</v>
      </c>
      <c r="AD32" s="108" t="s">
        <v>92</v>
      </c>
      <c r="AE32" s="90">
        <v>9</v>
      </c>
      <c r="AF32" s="90">
        <v>9</v>
      </c>
      <c r="AG32" s="90">
        <v>9</v>
      </c>
      <c r="AH32" s="90">
        <v>9</v>
      </c>
      <c r="AI32" s="90">
        <v>9</v>
      </c>
      <c r="AJ32" s="157">
        <f t="shared" si="0"/>
        <v>45</v>
      </c>
      <c r="AK32" s="119">
        <v>2021</v>
      </c>
      <c r="AL32" s="10"/>
    </row>
    <row r="33" spans="1:38" s="8" customFormat="1" ht="31.5">
      <c r="A33" s="1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54"/>
      <c r="U33" s="60"/>
      <c r="V33" s="60"/>
      <c r="W33" s="60"/>
      <c r="X33" s="60"/>
      <c r="Y33" s="60"/>
      <c r="Z33" s="60"/>
      <c r="AA33" s="60"/>
      <c r="AB33" s="60"/>
      <c r="AC33" s="90" t="s">
        <v>195</v>
      </c>
      <c r="AD33" s="108" t="s">
        <v>176</v>
      </c>
      <c r="AE33" s="90" t="s">
        <v>136</v>
      </c>
      <c r="AF33" s="90" t="s">
        <v>136</v>
      </c>
      <c r="AG33" s="90" t="s">
        <v>136</v>
      </c>
      <c r="AH33" s="90" t="s">
        <v>136</v>
      </c>
      <c r="AI33" s="90" t="s">
        <v>136</v>
      </c>
      <c r="AJ33" s="157" t="s">
        <v>136</v>
      </c>
      <c r="AK33" s="119">
        <v>2021</v>
      </c>
      <c r="AL33" s="10"/>
    </row>
    <row r="34" spans="1:38" s="8" customFormat="1" ht="54" customHeight="1">
      <c r="A34" s="1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54"/>
      <c r="U34" s="60"/>
      <c r="V34" s="60"/>
      <c r="W34" s="60"/>
      <c r="X34" s="60"/>
      <c r="Y34" s="60"/>
      <c r="Z34" s="60"/>
      <c r="AA34" s="60"/>
      <c r="AB34" s="60"/>
      <c r="AC34" s="90" t="s">
        <v>227</v>
      </c>
      <c r="AD34" s="108" t="s">
        <v>92</v>
      </c>
      <c r="AE34" s="90">
        <v>1</v>
      </c>
      <c r="AF34" s="90">
        <v>1</v>
      </c>
      <c r="AG34" s="90">
        <v>1</v>
      </c>
      <c r="AH34" s="90">
        <v>1</v>
      </c>
      <c r="AI34" s="90">
        <v>1</v>
      </c>
      <c r="AJ34" s="157">
        <f t="shared" si="0"/>
        <v>5</v>
      </c>
      <c r="AK34" s="119">
        <v>2021</v>
      </c>
      <c r="AL34" s="10"/>
    </row>
    <row r="35" spans="1:38" s="8" customFormat="1" ht="31.5">
      <c r="A35" s="10"/>
      <c r="B35" s="81">
        <v>5</v>
      </c>
      <c r="C35" s="81">
        <v>7</v>
      </c>
      <c r="D35" s="81">
        <v>5</v>
      </c>
      <c r="E35" s="81">
        <v>0</v>
      </c>
      <c r="F35" s="81">
        <v>7</v>
      </c>
      <c r="G35" s="81">
        <v>0</v>
      </c>
      <c r="H35" s="81">
        <v>1</v>
      </c>
      <c r="I35" s="81">
        <v>1</v>
      </c>
      <c r="J35" s="81">
        <v>2</v>
      </c>
      <c r="K35" s="81">
        <v>1</v>
      </c>
      <c r="L35" s="81">
        <v>0</v>
      </c>
      <c r="M35" s="81">
        <v>1</v>
      </c>
      <c r="N35" s="81">
        <v>2</v>
      </c>
      <c r="O35" s="81">
        <v>0</v>
      </c>
      <c r="P35" s="81">
        <v>0</v>
      </c>
      <c r="Q35" s="81">
        <v>2</v>
      </c>
      <c r="R35" s="81">
        <v>0</v>
      </c>
      <c r="S35" s="81">
        <v>1</v>
      </c>
      <c r="T35" s="54"/>
      <c r="U35" s="60"/>
      <c r="V35" s="60"/>
      <c r="W35" s="60"/>
      <c r="X35" s="60"/>
      <c r="Y35" s="60"/>
      <c r="Z35" s="60"/>
      <c r="AA35" s="60"/>
      <c r="AB35" s="60"/>
      <c r="AC35" s="91" t="s">
        <v>249</v>
      </c>
      <c r="AD35" s="109" t="s">
        <v>3</v>
      </c>
      <c r="AE35" s="91">
        <v>23137</v>
      </c>
      <c r="AF35" s="91">
        <v>23392.05</v>
      </c>
      <c r="AG35" s="91">
        <v>23886.1</v>
      </c>
      <c r="AH35" s="91">
        <v>24730</v>
      </c>
      <c r="AI35" s="91">
        <v>24030</v>
      </c>
      <c r="AJ35" s="157">
        <f t="shared" si="0"/>
        <v>119175.15</v>
      </c>
      <c r="AK35" s="140">
        <v>2021</v>
      </c>
      <c r="AL35" s="10"/>
    </row>
    <row r="36" spans="1:38" s="8" customFormat="1" ht="31.5">
      <c r="A36" s="1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54"/>
      <c r="U36" s="60"/>
      <c r="V36" s="60"/>
      <c r="W36" s="60"/>
      <c r="X36" s="60"/>
      <c r="Y36" s="60"/>
      <c r="Z36" s="60"/>
      <c r="AA36" s="60"/>
      <c r="AB36" s="60"/>
      <c r="AC36" s="90" t="s">
        <v>196</v>
      </c>
      <c r="AD36" s="108" t="s">
        <v>92</v>
      </c>
      <c r="AE36" s="90">
        <v>100</v>
      </c>
      <c r="AF36" s="90">
        <v>100</v>
      </c>
      <c r="AG36" s="90">
        <v>100</v>
      </c>
      <c r="AH36" s="90">
        <v>100</v>
      </c>
      <c r="AI36" s="90">
        <v>100</v>
      </c>
      <c r="AJ36" s="157">
        <f t="shared" si="0"/>
        <v>500</v>
      </c>
      <c r="AK36" s="119">
        <v>2021</v>
      </c>
      <c r="AL36" s="10"/>
    </row>
    <row r="37" spans="1:38" s="8" customFormat="1" ht="47.25">
      <c r="A37" s="1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54"/>
      <c r="U37" s="60"/>
      <c r="V37" s="60"/>
      <c r="W37" s="60"/>
      <c r="X37" s="60"/>
      <c r="Y37" s="60"/>
      <c r="Z37" s="60"/>
      <c r="AA37" s="60"/>
      <c r="AB37" s="60"/>
      <c r="AC37" s="90" t="s">
        <v>197</v>
      </c>
      <c r="AD37" s="108" t="s">
        <v>92</v>
      </c>
      <c r="AE37" s="90">
        <v>9</v>
      </c>
      <c r="AF37" s="90">
        <v>9</v>
      </c>
      <c r="AG37" s="90">
        <v>9</v>
      </c>
      <c r="AH37" s="90">
        <v>9</v>
      </c>
      <c r="AI37" s="90">
        <v>9</v>
      </c>
      <c r="AJ37" s="157">
        <f t="shared" si="0"/>
        <v>45</v>
      </c>
      <c r="AK37" s="119">
        <v>2021</v>
      </c>
      <c r="AL37" s="10"/>
    </row>
    <row r="38" spans="1:38" s="8" customFormat="1" ht="63">
      <c r="A38" s="143"/>
      <c r="B38" s="81">
        <v>5</v>
      </c>
      <c r="C38" s="81">
        <v>7</v>
      </c>
      <c r="D38" s="81">
        <v>5</v>
      </c>
      <c r="E38" s="81">
        <v>0</v>
      </c>
      <c r="F38" s="81">
        <v>7</v>
      </c>
      <c r="G38" s="81">
        <v>0</v>
      </c>
      <c r="H38" s="81">
        <v>1</v>
      </c>
      <c r="I38" s="81">
        <v>1</v>
      </c>
      <c r="J38" s="81">
        <v>2</v>
      </c>
      <c r="K38" s="81">
        <v>1</v>
      </c>
      <c r="L38" s="81">
        <v>0</v>
      </c>
      <c r="M38" s="81">
        <v>1</v>
      </c>
      <c r="N38" s="81">
        <v>1</v>
      </c>
      <c r="O38" s="81">
        <v>0</v>
      </c>
      <c r="P38" s="81">
        <v>2</v>
      </c>
      <c r="Q38" s="81">
        <v>0</v>
      </c>
      <c r="R38" s="81">
        <v>0</v>
      </c>
      <c r="S38" s="81">
        <v>1</v>
      </c>
      <c r="T38" s="54"/>
      <c r="U38" s="60"/>
      <c r="V38" s="60"/>
      <c r="W38" s="60"/>
      <c r="X38" s="60"/>
      <c r="Y38" s="60"/>
      <c r="Z38" s="60"/>
      <c r="AA38" s="60"/>
      <c r="AB38" s="60"/>
      <c r="AC38" s="91" t="s">
        <v>245</v>
      </c>
      <c r="AD38" s="109" t="s">
        <v>3</v>
      </c>
      <c r="AE38" s="91">
        <v>0</v>
      </c>
      <c r="AF38" s="91">
        <v>4901.1</v>
      </c>
      <c r="AG38" s="91">
        <v>0</v>
      </c>
      <c r="AH38" s="91">
        <v>0</v>
      </c>
      <c r="AI38" s="91">
        <v>0</v>
      </c>
      <c r="AJ38" s="157">
        <f>AE38+AF38+AG38+AH38+AI38</f>
        <v>4901.1</v>
      </c>
      <c r="AK38" s="140">
        <v>2018</v>
      </c>
      <c r="AL38" s="10"/>
    </row>
    <row r="39" spans="1:38" s="8" customFormat="1" ht="63">
      <c r="A39" s="143"/>
      <c r="B39" s="81">
        <v>5</v>
      </c>
      <c r="C39" s="81">
        <v>7</v>
      </c>
      <c r="D39" s="81">
        <v>5</v>
      </c>
      <c r="E39" s="81">
        <v>0</v>
      </c>
      <c r="F39" s="81">
        <v>7</v>
      </c>
      <c r="G39" s="81">
        <v>0</v>
      </c>
      <c r="H39" s="81">
        <v>1</v>
      </c>
      <c r="I39" s="81">
        <v>1</v>
      </c>
      <c r="J39" s="81">
        <v>2</v>
      </c>
      <c r="K39" s="81">
        <v>1</v>
      </c>
      <c r="L39" s="81">
        <v>0</v>
      </c>
      <c r="M39" s="81">
        <v>1</v>
      </c>
      <c r="N39" s="81">
        <v>1</v>
      </c>
      <c r="O39" s="81">
        <v>1</v>
      </c>
      <c r="P39" s="81">
        <v>2</v>
      </c>
      <c r="Q39" s="81">
        <v>0</v>
      </c>
      <c r="R39" s="81">
        <v>0</v>
      </c>
      <c r="S39" s="81">
        <v>1</v>
      </c>
      <c r="T39" s="54"/>
      <c r="U39" s="60"/>
      <c r="V39" s="60"/>
      <c r="W39" s="60"/>
      <c r="X39" s="60"/>
      <c r="Y39" s="60"/>
      <c r="Z39" s="60"/>
      <c r="AA39" s="60"/>
      <c r="AB39" s="60"/>
      <c r="AC39" s="91" t="s">
        <v>282</v>
      </c>
      <c r="AD39" s="109" t="s">
        <v>3</v>
      </c>
      <c r="AE39" s="91">
        <v>0</v>
      </c>
      <c r="AF39" s="91">
        <v>0</v>
      </c>
      <c r="AG39" s="91">
        <v>5449.4</v>
      </c>
      <c r="AH39" s="91">
        <v>0</v>
      </c>
      <c r="AI39" s="91">
        <v>0</v>
      </c>
      <c r="AJ39" s="157">
        <f>AE39+AF39+AG39+AH39+AI39</f>
        <v>5449.4</v>
      </c>
      <c r="AK39" s="140">
        <v>2019</v>
      </c>
      <c r="AL39" s="10"/>
    </row>
    <row r="40" spans="1:38" s="8" customFormat="1" ht="31.5">
      <c r="A40" s="10"/>
      <c r="B40" s="81">
        <v>5</v>
      </c>
      <c r="C40" s="81">
        <v>7</v>
      </c>
      <c r="D40" s="81">
        <v>5</v>
      </c>
      <c r="E40" s="81">
        <v>0</v>
      </c>
      <c r="F40" s="81">
        <v>7</v>
      </c>
      <c r="G40" s="81">
        <v>0</v>
      </c>
      <c r="H40" s="81">
        <v>1</v>
      </c>
      <c r="I40" s="85">
        <v>1</v>
      </c>
      <c r="J40" s="85">
        <v>2</v>
      </c>
      <c r="K40" s="85">
        <v>1</v>
      </c>
      <c r="L40" s="85">
        <v>0</v>
      </c>
      <c r="M40" s="85">
        <v>1</v>
      </c>
      <c r="N40" s="85">
        <v>2</v>
      </c>
      <c r="O40" s="85">
        <v>0</v>
      </c>
      <c r="P40" s="85">
        <v>0</v>
      </c>
      <c r="Q40" s="85">
        <v>3</v>
      </c>
      <c r="R40" s="118">
        <v>0</v>
      </c>
      <c r="S40" s="85">
        <v>1</v>
      </c>
      <c r="T40" s="54"/>
      <c r="U40" s="60"/>
      <c r="V40" s="60"/>
      <c r="W40" s="60"/>
      <c r="X40" s="60"/>
      <c r="Y40" s="60"/>
      <c r="Z40" s="60"/>
      <c r="AA40" s="60"/>
      <c r="AB40" s="60"/>
      <c r="AC40" s="98" t="s">
        <v>188</v>
      </c>
      <c r="AD40" s="109" t="s">
        <v>3</v>
      </c>
      <c r="AE40" s="91">
        <v>917.8</v>
      </c>
      <c r="AF40" s="91">
        <v>766.2</v>
      </c>
      <c r="AG40" s="91">
        <v>2020.9</v>
      </c>
      <c r="AH40" s="91">
        <v>0</v>
      </c>
      <c r="AI40" s="91">
        <v>0</v>
      </c>
      <c r="AJ40" s="157">
        <f t="shared" si="0"/>
        <v>3704.9</v>
      </c>
      <c r="AK40" s="119">
        <v>2021</v>
      </c>
      <c r="AL40" s="10"/>
    </row>
    <row r="41" spans="1:38" s="8" customFormat="1" ht="31.5">
      <c r="A41" s="1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54"/>
      <c r="U41" s="60"/>
      <c r="V41" s="60"/>
      <c r="W41" s="60"/>
      <c r="X41" s="60"/>
      <c r="Y41" s="60"/>
      <c r="Z41" s="60"/>
      <c r="AA41" s="60"/>
      <c r="AB41" s="60"/>
      <c r="AC41" s="90" t="s">
        <v>168</v>
      </c>
      <c r="AD41" s="108" t="s">
        <v>92</v>
      </c>
      <c r="AE41" s="90">
        <v>100</v>
      </c>
      <c r="AF41" s="90">
        <v>100</v>
      </c>
      <c r="AG41" s="90">
        <v>100</v>
      </c>
      <c r="AH41" s="90">
        <v>100</v>
      </c>
      <c r="AI41" s="90">
        <v>100</v>
      </c>
      <c r="AJ41" s="157">
        <f t="shared" si="0"/>
        <v>500</v>
      </c>
      <c r="AK41" s="119">
        <v>2021</v>
      </c>
      <c r="AL41" s="10"/>
    </row>
    <row r="42" spans="1:38" s="8" customFormat="1" ht="31.5">
      <c r="A42" s="1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54"/>
      <c r="U42" s="60"/>
      <c r="V42" s="60"/>
      <c r="W42" s="60"/>
      <c r="X42" s="60"/>
      <c r="Y42" s="60"/>
      <c r="Z42" s="60"/>
      <c r="AA42" s="60"/>
      <c r="AB42" s="60"/>
      <c r="AC42" s="90" t="s">
        <v>198</v>
      </c>
      <c r="AD42" s="108" t="s">
        <v>92</v>
      </c>
      <c r="AE42" s="90">
        <v>0</v>
      </c>
      <c r="AF42" s="90">
        <v>0</v>
      </c>
      <c r="AG42" s="90">
        <v>0</v>
      </c>
      <c r="AH42" s="90">
        <v>0</v>
      </c>
      <c r="AI42" s="90">
        <v>0</v>
      </c>
      <c r="AJ42" s="157">
        <f t="shared" si="0"/>
        <v>0</v>
      </c>
      <c r="AK42" s="119">
        <v>2021</v>
      </c>
      <c r="AL42" s="10"/>
    </row>
    <row r="43" spans="1:38" s="8" customFormat="1" ht="31.5">
      <c r="A43" s="1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54"/>
      <c r="U43" s="60"/>
      <c r="V43" s="60"/>
      <c r="W43" s="60"/>
      <c r="X43" s="60"/>
      <c r="Y43" s="60"/>
      <c r="Z43" s="60"/>
      <c r="AA43" s="60"/>
      <c r="AB43" s="60"/>
      <c r="AC43" s="90" t="s">
        <v>169</v>
      </c>
      <c r="AD43" s="108" t="s">
        <v>92</v>
      </c>
      <c r="AE43" s="90">
        <v>0</v>
      </c>
      <c r="AF43" s="90">
        <v>0</v>
      </c>
      <c r="AG43" s="90">
        <v>0</v>
      </c>
      <c r="AH43" s="90">
        <v>0</v>
      </c>
      <c r="AI43" s="90">
        <v>0</v>
      </c>
      <c r="AJ43" s="157">
        <f t="shared" si="0"/>
        <v>0</v>
      </c>
      <c r="AK43" s="119">
        <v>2021</v>
      </c>
      <c r="AL43" s="10"/>
    </row>
    <row r="44" spans="1:38" s="8" customFormat="1" ht="63">
      <c r="A44" s="10"/>
      <c r="B44" s="85">
        <v>5</v>
      </c>
      <c r="C44" s="85">
        <v>7</v>
      </c>
      <c r="D44" s="85">
        <v>5</v>
      </c>
      <c r="E44" s="81">
        <v>0</v>
      </c>
      <c r="F44" s="81">
        <v>7</v>
      </c>
      <c r="G44" s="81">
        <v>0</v>
      </c>
      <c r="H44" s="85">
        <v>1</v>
      </c>
      <c r="I44" s="85">
        <v>1</v>
      </c>
      <c r="J44" s="85">
        <v>2</v>
      </c>
      <c r="K44" s="85">
        <v>1</v>
      </c>
      <c r="L44" s="85">
        <v>0</v>
      </c>
      <c r="M44" s="85">
        <v>1</v>
      </c>
      <c r="N44" s="85">
        <v>2</v>
      </c>
      <c r="O44" s="85">
        <v>0</v>
      </c>
      <c r="P44" s="85">
        <v>8</v>
      </c>
      <c r="Q44" s="85">
        <v>3</v>
      </c>
      <c r="R44" s="85">
        <v>0</v>
      </c>
      <c r="S44" s="84">
        <v>1</v>
      </c>
      <c r="T44" s="129"/>
      <c r="U44" s="130"/>
      <c r="V44" s="130"/>
      <c r="W44" s="130"/>
      <c r="X44" s="130"/>
      <c r="Y44" s="130"/>
      <c r="Z44" s="130"/>
      <c r="AA44" s="130"/>
      <c r="AB44" s="130"/>
      <c r="AC44" s="98" t="s">
        <v>203</v>
      </c>
      <c r="AD44" s="109" t="s">
        <v>3</v>
      </c>
      <c r="AE44" s="91">
        <v>828.1</v>
      </c>
      <c r="AF44" s="91">
        <v>54.55</v>
      </c>
      <c r="AG44" s="91">
        <v>111.1</v>
      </c>
      <c r="AH44" s="91">
        <v>0</v>
      </c>
      <c r="AI44" s="91">
        <v>0</v>
      </c>
      <c r="AJ44" s="157">
        <f t="shared" si="0"/>
        <v>993.75</v>
      </c>
      <c r="AK44" s="119">
        <v>2018</v>
      </c>
      <c r="AL44" s="10"/>
    </row>
    <row r="45" spans="1:38" s="8" customFormat="1" ht="78.75">
      <c r="A45" s="10"/>
      <c r="B45" s="81">
        <v>5</v>
      </c>
      <c r="C45" s="81">
        <v>7</v>
      </c>
      <c r="D45" s="81">
        <v>5</v>
      </c>
      <c r="E45" s="81">
        <v>0</v>
      </c>
      <c r="F45" s="81">
        <v>7</v>
      </c>
      <c r="G45" s="81">
        <v>0</v>
      </c>
      <c r="H45" s="81">
        <v>1</v>
      </c>
      <c r="I45" s="81">
        <v>1</v>
      </c>
      <c r="J45" s="81">
        <v>2</v>
      </c>
      <c r="K45" s="81">
        <v>1</v>
      </c>
      <c r="L45" s="81">
        <v>0</v>
      </c>
      <c r="M45" s="81">
        <v>1</v>
      </c>
      <c r="N45" s="81">
        <v>1</v>
      </c>
      <c r="O45" s="81">
        <v>0</v>
      </c>
      <c r="P45" s="81">
        <v>7</v>
      </c>
      <c r="Q45" s="81">
        <v>4</v>
      </c>
      <c r="R45" s="81">
        <v>0</v>
      </c>
      <c r="S45" s="81">
        <v>10</v>
      </c>
      <c r="T45" s="71"/>
      <c r="U45" s="72"/>
      <c r="V45" s="72"/>
      <c r="W45" s="72"/>
      <c r="X45" s="72"/>
      <c r="Y45" s="72"/>
      <c r="Z45" s="72"/>
      <c r="AA45" s="72"/>
      <c r="AB45" s="72"/>
      <c r="AC45" s="131" t="s">
        <v>204</v>
      </c>
      <c r="AD45" s="109" t="s">
        <v>3</v>
      </c>
      <c r="AE45" s="91">
        <v>28819.8</v>
      </c>
      <c r="AF45" s="91">
        <v>32596.3</v>
      </c>
      <c r="AG45" s="91">
        <v>38673</v>
      </c>
      <c r="AH45" s="91">
        <v>31369</v>
      </c>
      <c r="AI45" s="91">
        <v>31369</v>
      </c>
      <c r="AJ45" s="157">
        <f t="shared" si="0"/>
        <v>162827.1</v>
      </c>
      <c r="AK45" s="119">
        <v>2021</v>
      </c>
      <c r="AL45" s="10"/>
    </row>
    <row r="46" spans="1:38" s="8" customFormat="1" ht="110.25">
      <c r="A46" s="10"/>
      <c r="B46" s="81">
        <v>5</v>
      </c>
      <c r="C46" s="81">
        <v>7</v>
      </c>
      <c r="D46" s="81">
        <v>5</v>
      </c>
      <c r="E46" s="81">
        <v>1</v>
      </c>
      <c r="F46" s="81">
        <v>0</v>
      </c>
      <c r="G46" s="81">
        <v>0</v>
      </c>
      <c r="H46" s="81">
        <v>4</v>
      </c>
      <c r="I46" s="81">
        <v>1</v>
      </c>
      <c r="J46" s="81">
        <v>2</v>
      </c>
      <c r="K46" s="73">
        <v>1</v>
      </c>
      <c r="L46" s="81">
        <v>0</v>
      </c>
      <c r="M46" s="81">
        <v>1</v>
      </c>
      <c r="N46" s="81">
        <v>1</v>
      </c>
      <c r="O46" s="81">
        <v>0</v>
      </c>
      <c r="P46" s="81">
        <v>5</v>
      </c>
      <c r="Q46" s="81">
        <v>0</v>
      </c>
      <c r="R46" s="81">
        <v>0</v>
      </c>
      <c r="S46" s="81">
        <v>10</v>
      </c>
      <c r="T46" s="71"/>
      <c r="U46" s="72"/>
      <c r="V46" s="72"/>
      <c r="W46" s="72"/>
      <c r="X46" s="72"/>
      <c r="Y46" s="72"/>
      <c r="Z46" s="72"/>
      <c r="AA46" s="72"/>
      <c r="AB46" s="72"/>
      <c r="AC46" s="98" t="s">
        <v>239</v>
      </c>
      <c r="AD46" s="109" t="s">
        <v>3</v>
      </c>
      <c r="AE46" s="91">
        <v>2895.6</v>
      </c>
      <c r="AF46" s="91">
        <v>3401.6</v>
      </c>
      <c r="AG46" s="91">
        <v>3480.7</v>
      </c>
      <c r="AH46" s="91">
        <v>3480.7</v>
      </c>
      <c r="AI46" s="91">
        <v>3480.7</v>
      </c>
      <c r="AJ46" s="157">
        <f t="shared" si="0"/>
        <v>16739.3</v>
      </c>
      <c r="AK46" s="119">
        <v>2021</v>
      </c>
      <c r="AL46" s="10" t="s">
        <v>181</v>
      </c>
    </row>
    <row r="47" spans="1:38" s="8" customFormat="1" ht="63">
      <c r="A47" s="10"/>
      <c r="B47" s="81">
        <v>5</v>
      </c>
      <c r="C47" s="81">
        <v>7</v>
      </c>
      <c r="D47" s="81">
        <v>5</v>
      </c>
      <c r="E47" s="81">
        <v>0</v>
      </c>
      <c r="F47" s="81">
        <v>7</v>
      </c>
      <c r="G47" s="81">
        <v>0</v>
      </c>
      <c r="H47" s="81">
        <v>1</v>
      </c>
      <c r="I47" s="81">
        <v>1</v>
      </c>
      <c r="J47" s="81">
        <v>2</v>
      </c>
      <c r="K47" s="81">
        <v>1</v>
      </c>
      <c r="L47" s="81">
        <v>0</v>
      </c>
      <c r="M47" s="81">
        <v>1</v>
      </c>
      <c r="N47" s="81" t="s">
        <v>192</v>
      </c>
      <c r="O47" s="81">
        <v>0</v>
      </c>
      <c r="P47" s="81">
        <v>2</v>
      </c>
      <c r="Q47" s="81">
        <v>0</v>
      </c>
      <c r="R47" s="81">
        <v>0</v>
      </c>
      <c r="S47" s="81">
        <v>1</v>
      </c>
      <c r="T47" s="54"/>
      <c r="U47" s="60"/>
      <c r="V47" s="60"/>
      <c r="W47" s="60"/>
      <c r="X47" s="60"/>
      <c r="Y47" s="60"/>
      <c r="Z47" s="60"/>
      <c r="AA47" s="60"/>
      <c r="AB47" s="60"/>
      <c r="AC47" s="91" t="s">
        <v>245</v>
      </c>
      <c r="AD47" s="109" t="s">
        <v>3</v>
      </c>
      <c r="AE47" s="91">
        <v>0</v>
      </c>
      <c r="AF47" s="91">
        <v>491</v>
      </c>
      <c r="AG47" s="91">
        <v>0</v>
      </c>
      <c r="AH47" s="91">
        <v>0</v>
      </c>
      <c r="AI47" s="91">
        <v>0</v>
      </c>
      <c r="AJ47" s="157">
        <f>AE47+AF47+AG47+AH47+AI47</f>
        <v>491</v>
      </c>
      <c r="AK47" s="140">
        <v>2018</v>
      </c>
      <c r="AL47" s="10"/>
    </row>
    <row r="48" spans="1:38" s="8" customFormat="1" ht="78.75">
      <c r="A48" s="10"/>
      <c r="B48" s="81">
        <v>5</v>
      </c>
      <c r="C48" s="81">
        <v>7</v>
      </c>
      <c r="D48" s="81">
        <v>5</v>
      </c>
      <c r="E48" s="81">
        <v>0</v>
      </c>
      <c r="F48" s="81">
        <v>7</v>
      </c>
      <c r="G48" s="81">
        <v>0</v>
      </c>
      <c r="H48" s="81">
        <v>1</v>
      </c>
      <c r="I48" s="81">
        <v>1</v>
      </c>
      <c r="J48" s="81">
        <v>2</v>
      </c>
      <c r="K48" s="81">
        <v>1</v>
      </c>
      <c r="L48" s="81">
        <v>0</v>
      </c>
      <c r="M48" s="81">
        <v>1</v>
      </c>
      <c r="N48" s="81" t="s">
        <v>192</v>
      </c>
      <c r="O48" s="81">
        <v>1</v>
      </c>
      <c r="P48" s="81">
        <v>2</v>
      </c>
      <c r="Q48" s="81">
        <v>0</v>
      </c>
      <c r="R48" s="81">
        <v>0</v>
      </c>
      <c r="S48" s="81">
        <v>1</v>
      </c>
      <c r="T48" s="54"/>
      <c r="U48" s="60"/>
      <c r="V48" s="60"/>
      <c r="W48" s="60"/>
      <c r="X48" s="60"/>
      <c r="Y48" s="60"/>
      <c r="Z48" s="60"/>
      <c r="AA48" s="60"/>
      <c r="AB48" s="60"/>
      <c r="AC48" s="91" t="s">
        <v>283</v>
      </c>
      <c r="AD48" s="109" t="s">
        <v>3</v>
      </c>
      <c r="AE48" s="91">
        <v>0</v>
      </c>
      <c r="AF48" s="91">
        <v>0</v>
      </c>
      <c r="AG48" s="91">
        <v>57.8</v>
      </c>
      <c r="AH48" s="91">
        <v>0</v>
      </c>
      <c r="AI48" s="91">
        <v>0</v>
      </c>
      <c r="AJ48" s="157">
        <f>AE48+AF48+AG48+AH48+AI48</f>
        <v>57.8</v>
      </c>
      <c r="AK48" s="140">
        <v>2019</v>
      </c>
      <c r="AL48" s="10"/>
    </row>
    <row r="49" spans="1:38" s="8" customFormat="1" ht="63">
      <c r="A49" s="10"/>
      <c r="B49" s="81">
        <v>5</v>
      </c>
      <c r="C49" s="81">
        <v>7</v>
      </c>
      <c r="D49" s="81">
        <v>5</v>
      </c>
      <c r="E49" s="81">
        <v>0</v>
      </c>
      <c r="F49" s="81">
        <v>7</v>
      </c>
      <c r="G49" s="81">
        <v>0</v>
      </c>
      <c r="H49" s="81">
        <v>1</v>
      </c>
      <c r="I49" s="81">
        <v>1</v>
      </c>
      <c r="J49" s="81">
        <v>2</v>
      </c>
      <c r="K49" s="81">
        <v>1</v>
      </c>
      <c r="L49" s="81">
        <v>0</v>
      </c>
      <c r="M49" s="81">
        <v>1</v>
      </c>
      <c r="N49" s="81">
        <v>1</v>
      </c>
      <c r="O49" s="81">
        <v>0</v>
      </c>
      <c r="P49" s="81">
        <v>9</v>
      </c>
      <c r="Q49" s="81">
        <v>2</v>
      </c>
      <c r="R49" s="81">
        <v>0</v>
      </c>
      <c r="S49" s="81"/>
      <c r="T49" s="71"/>
      <c r="U49" s="72"/>
      <c r="V49" s="72"/>
      <c r="W49" s="72"/>
      <c r="X49" s="72"/>
      <c r="Y49" s="72"/>
      <c r="Z49" s="72"/>
      <c r="AA49" s="72"/>
      <c r="AB49" s="72"/>
      <c r="AC49" s="98" t="s">
        <v>237</v>
      </c>
      <c r="AD49" s="109" t="s">
        <v>3</v>
      </c>
      <c r="AE49" s="91">
        <v>160</v>
      </c>
      <c r="AF49" s="91">
        <v>127.5</v>
      </c>
      <c r="AG49" s="91">
        <v>100</v>
      </c>
      <c r="AH49" s="91">
        <v>0</v>
      </c>
      <c r="AI49" s="91">
        <v>0</v>
      </c>
      <c r="AJ49" s="157">
        <f t="shared" si="0"/>
        <v>387.5</v>
      </c>
      <c r="AK49" s="119">
        <v>2018</v>
      </c>
      <c r="AL49" s="10"/>
    </row>
    <row r="50" spans="1:38" s="8" customFormat="1" ht="31.5">
      <c r="A50" s="1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54"/>
      <c r="U50" s="60"/>
      <c r="V50" s="60"/>
      <c r="W50" s="60"/>
      <c r="X50" s="60"/>
      <c r="Y50" s="60"/>
      <c r="Z50" s="60"/>
      <c r="AA50" s="60"/>
      <c r="AB50" s="60"/>
      <c r="AC50" s="90" t="s">
        <v>93</v>
      </c>
      <c r="AD50" s="108" t="s">
        <v>92</v>
      </c>
      <c r="AE50" s="90">
        <v>100</v>
      </c>
      <c r="AF50" s="90">
        <v>100</v>
      </c>
      <c r="AG50" s="90">
        <v>100</v>
      </c>
      <c r="AH50" s="90">
        <v>100</v>
      </c>
      <c r="AI50" s="90">
        <v>100</v>
      </c>
      <c r="AJ50" s="157">
        <f t="shared" si="0"/>
        <v>500</v>
      </c>
      <c r="AK50" s="119">
        <v>2021</v>
      </c>
      <c r="AL50" s="10"/>
    </row>
    <row r="51" spans="1:38" s="8" customFormat="1" ht="78.75">
      <c r="A51" s="10"/>
      <c r="B51" s="80">
        <v>5</v>
      </c>
      <c r="C51" s="80">
        <v>7</v>
      </c>
      <c r="D51" s="80">
        <v>5</v>
      </c>
      <c r="E51" s="80">
        <v>0</v>
      </c>
      <c r="F51" s="80">
        <v>7</v>
      </c>
      <c r="G51" s="80">
        <v>0</v>
      </c>
      <c r="H51" s="80">
        <v>1</v>
      </c>
      <c r="I51" s="80">
        <v>1</v>
      </c>
      <c r="J51" s="80">
        <v>2</v>
      </c>
      <c r="K51" s="80">
        <v>1</v>
      </c>
      <c r="L51" s="80">
        <v>6</v>
      </c>
      <c r="M51" s="80">
        <v>4</v>
      </c>
      <c r="N51" s="80">
        <v>0</v>
      </c>
      <c r="O51" s="80">
        <v>4</v>
      </c>
      <c r="P51" s="80">
        <v>0</v>
      </c>
      <c r="Q51" s="80">
        <v>0</v>
      </c>
      <c r="R51" s="80">
        <v>0</v>
      </c>
      <c r="S51" s="80"/>
      <c r="T51" s="54"/>
      <c r="U51" s="60"/>
      <c r="V51" s="60"/>
      <c r="W51" s="60"/>
      <c r="X51" s="60"/>
      <c r="Y51" s="60"/>
      <c r="Z51" s="60"/>
      <c r="AA51" s="60"/>
      <c r="AB51" s="60"/>
      <c r="AC51" s="92" t="s">
        <v>180</v>
      </c>
      <c r="AD51" s="108" t="s">
        <v>3</v>
      </c>
      <c r="AE51" s="90">
        <v>0</v>
      </c>
      <c r="AF51" s="90">
        <v>0</v>
      </c>
      <c r="AG51" s="90">
        <v>0</v>
      </c>
      <c r="AH51" s="90">
        <v>0</v>
      </c>
      <c r="AI51" s="90">
        <v>0</v>
      </c>
      <c r="AJ51" s="157">
        <f t="shared" si="0"/>
        <v>0</v>
      </c>
      <c r="AK51" s="119"/>
      <c r="AL51" s="10" t="s">
        <v>181</v>
      </c>
    </row>
    <row r="52" spans="1:38" s="8" customFormat="1" ht="47.25">
      <c r="A52" s="10"/>
      <c r="B52" s="80">
        <v>5</v>
      </c>
      <c r="C52" s="80">
        <v>0</v>
      </c>
      <c r="D52" s="80">
        <v>1</v>
      </c>
      <c r="E52" s="80">
        <v>0</v>
      </c>
      <c r="F52" s="80">
        <v>7</v>
      </c>
      <c r="G52" s="80">
        <v>0</v>
      </c>
      <c r="H52" s="80">
        <v>1</v>
      </c>
      <c r="I52" s="80">
        <v>1</v>
      </c>
      <c r="J52" s="80">
        <v>2</v>
      </c>
      <c r="K52" s="80">
        <v>1</v>
      </c>
      <c r="L52" s="80">
        <v>0</v>
      </c>
      <c r="M52" s="80">
        <v>1</v>
      </c>
      <c r="N52" s="80">
        <v>1</v>
      </c>
      <c r="O52" s="80">
        <v>8</v>
      </c>
      <c r="P52" s="80">
        <v>9</v>
      </c>
      <c r="Q52" s="80">
        <v>1</v>
      </c>
      <c r="R52" s="80">
        <v>0</v>
      </c>
      <c r="S52" s="80"/>
      <c r="T52" s="54"/>
      <c r="U52" s="60"/>
      <c r="V52" s="60"/>
      <c r="W52" s="60"/>
      <c r="X52" s="60"/>
      <c r="Y52" s="60"/>
      <c r="Z52" s="60"/>
      <c r="AA52" s="60"/>
      <c r="AB52" s="60"/>
      <c r="AC52" s="92" t="s">
        <v>205</v>
      </c>
      <c r="AD52" s="108" t="s">
        <v>3</v>
      </c>
      <c r="AE52" s="90">
        <v>0</v>
      </c>
      <c r="AF52" s="90">
        <v>0</v>
      </c>
      <c r="AG52" s="90">
        <v>0</v>
      </c>
      <c r="AH52" s="90">
        <v>0</v>
      </c>
      <c r="AI52" s="90">
        <v>0</v>
      </c>
      <c r="AJ52" s="157">
        <f t="shared" si="0"/>
        <v>0</v>
      </c>
      <c r="AK52" s="90"/>
      <c r="AL52" s="10"/>
    </row>
    <row r="53" spans="1:38" s="8" customFormat="1" ht="63">
      <c r="A53" s="10"/>
      <c r="B53" s="80">
        <v>5</v>
      </c>
      <c r="C53" s="80">
        <v>7</v>
      </c>
      <c r="D53" s="80">
        <v>5</v>
      </c>
      <c r="E53" s="80">
        <v>0</v>
      </c>
      <c r="F53" s="80">
        <v>7</v>
      </c>
      <c r="G53" s="80">
        <v>0</v>
      </c>
      <c r="H53" s="80">
        <v>1</v>
      </c>
      <c r="I53" s="80">
        <v>1</v>
      </c>
      <c r="J53" s="80">
        <v>2</v>
      </c>
      <c r="K53" s="80">
        <v>1</v>
      </c>
      <c r="L53" s="80">
        <v>7</v>
      </c>
      <c r="M53" s="80">
        <v>8</v>
      </c>
      <c r="N53" s="80">
        <v>8</v>
      </c>
      <c r="O53" s="80">
        <v>0</v>
      </c>
      <c r="P53" s="80">
        <v>0</v>
      </c>
      <c r="Q53" s="80">
        <v>0</v>
      </c>
      <c r="R53" s="80">
        <v>0</v>
      </c>
      <c r="S53" s="80"/>
      <c r="T53" s="54"/>
      <c r="U53" s="60"/>
      <c r="V53" s="60"/>
      <c r="W53" s="60"/>
      <c r="X53" s="60"/>
      <c r="Y53" s="60"/>
      <c r="Z53" s="60"/>
      <c r="AA53" s="60"/>
      <c r="AB53" s="60"/>
      <c r="AC53" s="92" t="s">
        <v>182</v>
      </c>
      <c r="AD53" s="108" t="s">
        <v>3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157">
        <f t="shared" si="0"/>
        <v>0</v>
      </c>
      <c r="AK53" s="90"/>
      <c r="AL53" s="10"/>
    </row>
    <row r="54" spans="1:38" s="8" customFormat="1" ht="47.25">
      <c r="A54" s="10"/>
      <c r="B54" s="80">
        <v>5</v>
      </c>
      <c r="C54" s="80">
        <v>0</v>
      </c>
      <c r="D54" s="80">
        <v>1</v>
      </c>
      <c r="E54" s="80">
        <v>0</v>
      </c>
      <c r="F54" s="80">
        <v>7</v>
      </c>
      <c r="G54" s="80">
        <v>0</v>
      </c>
      <c r="H54" s="80">
        <v>1</v>
      </c>
      <c r="I54" s="80">
        <v>1</v>
      </c>
      <c r="J54" s="80">
        <v>2</v>
      </c>
      <c r="K54" s="80">
        <v>1</v>
      </c>
      <c r="L54" s="80">
        <v>0</v>
      </c>
      <c r="M54" s="80">
        <v>1</v>
      </c>
      <c r="N54" s="80">
        <v>5</v>
      </c>
      <c r="O54" s="80">
        <v>0</v>
      </c>
      <c r="P54" s="80">
        <v>5</v>
      </c>
      <c r="Q54" s="80">
        <v>9</v>
      </c>
      <c r="R54" s="80">
        <v>0</v>
      </c>
      <c r="S54" s="80"/>
      <c r="T54" s="54"/>
      <c r="U54" s="60"/>
      <c r="V54" s="60"/>
      <c r="W54" s="60"/>
      <c r="X54" s="60"/>
      <c r="Y54" s="60"/>
      <c r="Z54" s="60"/>
      <c r="AA54" s="60"/>
      <c r="AB54" s="60"/>
      <c r="AC54" s="93" t="s">
        <v>206</v>
      </c>
      <c r="AD54" s="110" t="s">
        <v>3</v>
      </c>
      <c r="AE54" s="90">
        <v>0</v>
      </c>
      <c r="AF54" s="90">
        <v>0</v>
      </c>
      <c r="AG54" s="90">
        <v>0</v>
      </c>
      <c r="AH54" s="90">
        <v>0</v>
      </c>
      <c r="AI54" s="90">
        <v>0</v>
      </c>
      <c r="AJ54" s="157">
        <f t="shared" si="0"/>
        <v>0</v>
      </c>
      <c r="AK54" s="90"/>
      <c r="AL54" s="10"/>
    </row>
    <row r="55" spans="1:38" s="8" customFormat="1" ht="50.25" customHeight="1">
      <c r="A55" s="10"/>
      <c r="B55" s="80">
        <v>5</v>
      </c>
      <c r="C55" s="80">
        <v>0</v>
      </c>
      <c r="D55" s="80">
        <v>1</v>
      </c>
      <c r="E55" s="80">
        <v>0</v>
      </c>
      <c r="F55" s="80">
        <v>7</v>
      </c>
      <c r="G55" s="80">
        <v>0</v>
      </c>
      <c r="H55" s="80">
        <v>1</v>
      </c>
      <c r="I55" s="80">
        <v>1</v>
      </c>
      <c r="J55" s="80">
        <v>2</v>
      </c>
      <c r="K55" s="80">
        <v>1</v>
      </c>
      <c r="L55" s="80">
        <v>0</v>
      </c>
      <c r="M55" s="80">
        <v>2</v>
      </c>
      <c r="N55" s="80">
        <v>0</v>
      </c>
      <c r="O55" s="80">
        <v>0</v>
      </c>
      <c r="P55" s="80">
        <v>0</v>
      </c>
      <c r="Q55" s="80">
        <v>4</v>
      </c>
      <c r="R55" s="80">
        <v>0</v>
      </c>
      <c r="S55" s="80"/>
      <c r="T55" s="54"/>
      <c r="U55" s="60"/>
      <c r="V55" s="60"/>
      <c r="W55" s="60"/>
      <c r="X55" s="60"/>
      <c r="Y55" s="60"/>
      <c r="Z55" s="60"/>
      <c r="AA55" s="60"/>
      <c r="AB55" s="60"/>
      <c r="AC55" s="141" t="s">
        <v>243</v>
      </c>
      <c r="AD55" s="110" t="s">
        <v>3</v>
      </c>
      <c r="AE55" s="90">
        <v>0</v>
      </c>
      <c r="AF55" s="90">
        <v>0</v>
      </c>
      <c r="AG55" s="90">
        <v>0</v>
      </c>
      <c r="AH55" s="90">
        <v>0</v>
      </c>
      <c r="AI55" s="90">
        <v>0</v>
      </c>
      <c r="AJ55" s="157">
        <f t="shared" si="0"/>
        <v>0</v>
      </c>
      <c r="AK55" s="90"/>
      <c r="AL55" s="10"/>
    </row>
    <row r="56" spans="1:38" s="8" customFormat="1" ht="50.25" customHeight="1">
      <c r="A56" s="144"/>
      <c r="B56" s="145">
        <v>5</v>
      </c>
      <c r="C56" s="145">
        <v>7</v>
      </c>
      <c r="D56" s="145">
        <v>5</v>
      </c>
      <c r="E56" s="145">
        <v>0</v>
      </c>
      <c r="F56" s="145">
        <v>7</v>
      </c>
      <c r="G56" s="145">
        <v>0</v>
      </c>
      <c r="H56" s="145">
        <v>1</v>
      </c>
      <c r="I56" s="145">
        <v>1</v>
      </c>
      <c r="J56" s="145">
        <v>2</v>
      </c>
      <c r="K56" s="145">
        <v>1</v>
      </c>
      <c r="L56" s="145">
        <v>0</v>
      </c>
      <c r="M56" s="145">
        <v>1</v>
      </c>
      <c r="N56" s="145">
        <v>2</v>
      </c>
      <c r="O56" s="145">
        <v>0</v>
      </c>
      <c r="P56" s="145">
        <v>0</v>
      </c>
      <c r="Q56" s="145">
        <v>5</v>
      </c>
      <c r="R56" s="145">
        <v>0</v>
      </c>
      <c r="S56" s="145"/>
      <c r="T56" s="146"/>
      <c r="U56" s="147"/>
      <c r="V56" s="147"/>
      <c r="W56" s="147"/>
      <c r="X56" s="147"/>
      <c r="Y56" s="147"/>
      <c r="Z56" s="147"/>
      <c r="AA56" s="147"/>
      <c r="AB56" s="147"/>
      <c r="AC56" s="148" t="s">
        <v>244</v>
      </c>
      <c r="AD56" s="149" t="s">
        <v>3</v>
      </c>
      <c r="AE56" s="150">
        <v>0</v>
      </c>
      <c r="AF56" s="151" t="s">
        <v>259</v>
      </c>
      <c r="AG56" s="150">
        <v>803</v>
      </c>
      <c r="AH56" s="150">
        <v>0</v>
      </c>
      <c r="AI56" s="150">
        <v>0</v>
      </c>
      <c r="AJ56" s="157">
        <f t="shared" si="0"/>
        <v>4372.1</v>
      </c>
      <c r="AK56" s="150">
        <v>2018</v>
      </c>
      <c r="AL56" s="10"/>
    </row>
    <row r="57" spans="1:38" s="8" customFormat="1" ht="50.25" customHeight="1">
      <c r="A57" s="144"/>
      <c r="B57" s="145">
        <v>5</v>
      </c>
      <c r="C57" s="145">
        <v>7</v>
      </c>
      <c r="D57" s="145">
        <v>5</v>
      </c>
      <c r="E57" s="145">
        <v>0</v>
      </c>
      <c r="F57" s="145">
        <v>7</v>
      </c>
      <c r="G57" s="145">
        <v>0</v>
      </c>
      <c r="H57" s="145">
        <v>1</v>
      </c>
      <c r="I57" s="145">
        <v>1</v>
      </c>
      <c r="J57" s="145">
        <v>2</v>
      </c>
      <c r="K57" s="145">
        <v>1</v>
      </c>
      <c r="L57" s="145">
        <v>0</v>
      </c>
      <c r="M57" s="145">
        <v>1</v>
      </c>
      <c r="N57" s="145">
        <v>2</v>
      </c>
      <c r="O57" s="145">
        <v>0</v>
      </c>
      <c r="P57" s="145">
        <v>0</v>
      </c>
      <c r="Q57" s="145">
        <v>6</v>
      </c>
      <c r="R57" s="145">
        <v>0</v>
      </c>
      <c r="S57" s="145"/>
      <c r="T57" s="146"/>
      <c r="U57" s="147"/>
      <c r="V57" s="147"/>
      <c r="W57" s="147"/>
      <c r="X57" s="147"/>
      <c r="Y57" s="147"/>
      <c r="Z57" s="147"/>
      <c r="AA57" s="147"/>
      <c r="AB57" s="147"/>
      <c r="AC57" s="148" t="s">
        <v>252</v>
      </c>
      <c r="AD57" s="149" t="s">
        <v>3</v>
      </c>
      <c r="AE57" s="150">
        <v>0</v>
      </c>
      <c r="AF57" s="151" t="s">
        <v>253</v>
      </c>
      <c r="AG57" s="150">
        <v>0</v>
      </c>
      <c r="AH57" s="150">
        <v>0</v>
      </c>
      <c r="AI57" s="150">
        <v>0</v>
      </c>
      <c r="AJ57" s="157">
        <f t="shared" si="0"/>
        <v>200</v>
      </c>
      <c r="AK57" s="150">
        <v>2018</v>
      </c>
      <c r="AL57" s="10"/>
    </row>
    <row r="58" spans="1:38" s="8" customFormat="1" ht="50.25" customHeight="1">
      <c r="A58" s="144"/>
      <c r="B58" s="145">
        <v>5</v>
      </c>
      <c r="C58" s="145">
        <v>7</v>
      </c>
      <c r="D58" s="145">
        <v>5</v>
      </c>
      <c r="E58" s="145">
        <v>0</v>
      </c>
      <c r="F58" s="145">
        <v>7</v>
      </c>
      <c r="G58" s="145">
        <v>0</v>
      </c>
      <c r="H58" s="145">
        <v>1</v>
      </c>
      <c r="I58" s="145">
        <v>1</v>
      </c>
      <c r="J58" s="145">
        <v>2</v>
      </c>
      <c r="K58" s="145">
        <v>1</v>
      </c>
      <c r="L58" s="145">
        <v>0</v>
      </c>
      <c r="M58" s="145">
        <v>1</v>
      </c>
      <c r="N58" s="145">
        <v>2</v>
      </c>
      <c r="O58" s="145">
        <v>0</v>
      </c>
      <c r="P58" s="145">
        <v>0</v>
      </c>
      <c r="Q58" s="145">
        <v>7</v>
      </c>
      <c r="R58" s="145">
        <v>0</v>
      </c>
      <c r="S58" s="145"/>
      <c r="T58" s="146"/>
      <c r="U58" s="147"/>
      <c r="V58" s="147"/>
      <c r="W58" s="147"/>
      <c r="X58" s="147"/>
      <c r="Y58" s="147"/>
      <c r="Z58" s="147"/>
      <c r="AA58" s="147"/>
      <c r="AB58" s="147"/>
      <c r="AC58" s="148" t="s">
        <v>254</v>
      </c>
      <c r="AD58" s="149" t="s">
        <v>3</v>
      </c>
      <c r="AE58" s="150">
        <v>0</v>
      </c>
      <c r="AF58" s="151" t="s">
        <v>255</v>
      </c>
      <c r="AG58" s="150">
        <v>577</v>
      </c>
      <c r="AH58" s="150">
        <v>0</v>
      </c>
      <c r="AI58" s="150">
        <v>0</v>
      </c>
      <c r="AJ58" s="157">
        <f t="shared" si="0"/>
        <v>2077</v>
      </c>
      <c r="AK58" s="150">
        <v>2018</v>
      </c>
      <c r="AL58" s="10"/>
    </row>
    <row r="59" spans="1:38" s="8" customFormat="1" ht="50.25" customHeight="1">
      <c r="A59" s="144"/>
      <c r="B59" s="145">
        <v>5</v>
      </c>
      <c r="C59" s="145">
        <v>7</v>
      </c>
      <c r="D59" s="145">
        <v>5</v>
      </c>
      <c r="E59" s="145">
        <v>0</v>
      </c>
      <c r="F59" s="145">
        <v>7</v>
      </c>
      <c r="G59" s="145">
        <v>0</v>
      </c>
      <c r="H59" s="145">
        <v>1</v>
      </c>
      <c r="I59" s="145">
        <v>1</v>
      </c>
      <c r="J59" s="145">
        <v>2</v>
      </c>
      <c r="K59" s="145">
        <v>1</v>
      </c>
      <c r="L59" s="145">
        <v>0</v>
      </c>
      <c r="M59" s="145">
        <v>1</v>
      </c>
      <c r="N59" s="145" t="s">
        <v>192</v>
      </c>
      <c r="O59" s="145">
        <v>0</v>
      </c>
      <c r="P59" s="145">
        <v>0</v>
      </c>
      <c r="Q59" s="145">
        <v>9</v>
      </c>
      <c r="R59" s="145">
        <v>0</v>
      </c>
      <c r="S59" s="145"/>
      <c r="T59" s="146"/>
      <c r="U59" s="147"/>
      <c r="V59" s="147"/>
      <c r="W59" s="147"/>
      <c r="X59" s="147"/>
      <c r="Y59" s="147"/>
      <c r="Z59" s="147"/>
      <c r="AA59" s="147"/>
      <c r="AB59" s="147"/>
      <c r="AC59" s="148" t="s">
        <v>269</v>
      </c>
      <c r="AD59" s="149" t="s">
        <v>3</v>
      </c>
      <c r="AE59" s="150">
        <v>0</v>
      </c>
      <c r="AF59" s="151" t="s">
        <v>263</v>
      </c>
      <c r="AG59" s="150">
        <v>2476</v>
      </c>
      <c r="AH59" s="150">
        <v>0</v>
      </c>
      <c r="AI59" s="150">
        <v>0</v>
      </c>
      <c r="AJ59" s="157">
        <f>AE59+AF59+AG59+AH59+AI59</f>
        <v>2476</v>
      </c>
      <c r="AK59" s="150">
        <v>2019</v>
      </c>
      <c r="AL59" s="10"/>
    </row>
    <row r="60" spans="1:38" s="8" customFormat="1" ht="50.25" customHeight="1">
      <c r="A60" s="144"/>
      <c r="B60" s="145">
        <v>5</v>
      </c>
      <c r="C60" s="145">
        <v>0</v>
      </c>
      <c r="D60" s="145">
        <v>1</v>
      </c>
      <c r="E60" s="145">
        <v>0</v>
      </c>
      <c r="F60" s="145">
        <v>7</v>
      </c>
      <c r="G60" s="145">
        <v>0</v>
      </c>
      <c r="H60" s="145">
        <v>1</v>
      </c>
      <c r="I60" s="145">
        <v>1</v>
      </c>
      <c r="J60" s="145">
        <v>2</v>
      </c>
      <c r="K60" s="145">
        <v>1</v>
      </c>
      <c r="L60" s="145">
        <v>0</v>
      </c>
      <c r="M60" s="145">
        <v>1</v>
      </c>
      <c r="N60" s="145" t="s">
        <v>256</v>
      </c>
      <c r="O60" s="145">
        <v>1</v>
      </c>
      <c r="P60" s="145">
        <v>5</v>
      </c>
      <c r="Q60" s="145">
        <v>9</v>
      </c>
      <c r="R60" s="145">
        <v>0</v>
      </c>
      <c r="S60" s="145"/>
      <c r="T60" s="146"/>
      <c r="U60" s="147"/>
      <c r="V60" s="147"/>
      <c r="W60" s="147"/>
      <c r="X60" s="147"/>
      <c r="Y60" s="147"/>
      <c r="Z60" s="147"/>
      <c r="AA60" s="147"/>
      <c r="AB60" s="147"/>
      <c r="AC60" s="148" t="s">
        <v>257</v>
      </c>
      <c r="AD60" s="149" t="s">
        <v>3</v>
      </c>
      <c r="AE60" s="150">
        <v>0</v>
      </c>
      <c r="AF60" s="151" t="s">
        <v>258</v>
      </c>
      <c r="AG60" s="150">
        <v>0</v>
      </c>
      <c r="AH60" s="150">
        <v>0</v>
      </c>
      <c r="AI60" s="150">
        <v>0</v>
      </c>
      <c r="AJ60" s="157">
        <f t="shared" si="0"/>
        <v>19187.6</v>
      </c>
      <c r="AK60" s="150">
        <v>2018</v>
      </c>
      <c r="AL60" s="10"/>
    </row>
    <row r="61" spans="1:38" s="8" customFormat="1" ht="50.25" customHeight="1">
      <c r="A61" s="144"/>
      <c r="B61" s="145">
        <v>5</v>
      </c>
      <c r="C61" s="145">
        <v>0</v>
      </c>
      <c r="D61" s="145">
        <v>1</v>
      </c>
      <c r="E61" s="145">
        <v>0</v>
      </c>
      <c r="F61" s="145">
        <v>7</v>
      </c>
      <c r="G61" s="145">
        <v>0</v>
      </c>
      <c r="H61" s="145">
        <v>1</v>
      </c>
      <c r="I61" s="145">
        <v>1</v>
      </c>
      <c r="J61" s="145">
        <v>2</v>
      </c>
      <c r="K61" s="145">
        <v>1</v>
      </c>
      <c r="L61" s="145" t="s">
        <v>284</v>
      </c>
      <c r="M61" s="145">
        <v>2</v>
      </c>
      <c r="N61" s="145" t="s">
        <v>256</v>
      </c>
      <c r="O61" s="145">
        <v>1</v>
      </c>
      <c r="P61" s="145">
        <v>5</v>
      </c>
      <c r="Q61" s="145">
        <v>9</v>
      </c>
      <c r="R61" s="145">
        <v>0</v>
      </c>
      <c r="S61" s="145"/>
      <c r="T61" s="146"/>
      <c r="U61" s="147"/>
      <c r="V61" s="147"/>
      <c r="W61" s="147"/>
      <c r="X61" s="147"/>
      <c r="Y61" s="147"/>
      <c r="Z61" s="147"/>
      <c r="AA61" s="147"/>
      <c r="AB61" s="147"/>
      <c r="AC61" s="148" t="s">
        <v>285</v>
      </c>
      <c r="AD61" s="149" t="s">
        <v>3</v>
      </c>
      <c r="AE61" s="150">
        <v>0</v>
      </c>
      <c r="AF61" s="151" t="s">
        <v>263</v>
      </c>
      <c r="AG61" s="150">
        <v>15326</v>
      </c>
      <c r="AH61" s="150">
        <v>0</v>
      </c>
      <c r="AI61" s="150">
        <v>0</v>
      </c>
      <c r="AJ61" s="157">
        <f>AE61+AF61+AG61+AH61+AI61</f>
        <v>15326</v>
      </c>
      <c r="AK61" s="150">
        <v>2019</v>
      </c>
      <c r="AL61" s="10"/>
    </row>
    <row r="62" spans="1:38" s="8" customFormat="1" ht="50.25" customHeight="1">
      <c r="A62" s="144"/>
      <c r="B62" s="145">
        <v>5</v>
      </c>
      <c r="C62" s="145">
        <v>7</v>
      </c>
      <c r="D62" s="145">
        <v>5</v>
      </c>
      <c r="E62" s="145">
        <v>0</v>
      </c>
      <c r="F62" s="145">
        <v>7</v>
      </c>
      <c r="G62" s="145">
        <v>0</v>
      </c>
      <c r="H62" s="145">
        <v>1</v>
      </c>
      <c r="I62" s="145">
        <v>1</v>
      </c>
      <c r="J62" s="145">
        <v>2</v>
      </c>
      <c r="K62" s="145">
        <v>1</v>
      </c>
      <c r="L62" s="145" t="s">
        <v>262</v>
      </c>
      <c r="M62" s="145">
        <v>2</v>
      </c>
      <c r="N62" s="145">
        <v>5</v>
      </c>
      <c r="O62" s="145">
        <v>1</v>
      </c>
      <c r="P62" s="145">
        <v>5</v>
      </c>
      <c r="Q62" s="145">
        <v>9</v>
      </c>
      <c r="R62" s="145">
        <v>0</v>
      </c>
      <c r="S62" s="145"/>
      <c r="T62" s="146"/>
      <c r="U62" s="147"/>
      <c r="V62" s="147"/>
      <c r="W62" s="147"/>
      <c r="X62" s="147"/>
      <c r="Y62" s="147"/>
      <c r="Z62" s="147"/>
      <c r="AA62" s="147"/>
      <c r="AB62" s="147"/>
      <c r="AC62" s="148" t="s">
        <v>257</v>
      </c>
      <c r="AD62" s="149" t="s">
        <v>3</v>
      </c>
      <c r="AE62" s="150">
        <v>0</v>
      </c>
      <c r="AF62" s="151" t="s">
        <v>263</v>
      </c>
      <c r="AG62" s="150">
        <v>12659.7</v>
      </c>
      <c r="AH62" s="150">
        <v>0</v>
      </c>
      <c r="AI62" s="150">
        <v>0</v>
      </c>
      <c r="AJ62" s="157">
        <f aca="true" t="shared" si="1" ref="AJ62:AJ67">AE62+AF62+AG62+AH62+AI62</f>
        <v>12659.7</v>
      </c>
      <c r="AK62" s="150">
        <v>2019</v>
      </c>
      <c r="AL62" s="10"/>
    </row>
    <row r="63" spans="1:38" s="8" customFormat="1" ht="50.25" customHeight="1">
      <c r="A63" s="144"/>
      <c r="B63" s="145">
        <v>5</v>
      </c>
      <c r="C63" s="145">
        <v>7</v>
      </c>
      <c r="D63" s="145">
        <v>5</v>
      </c>
      <c r="E63" s="145">
        <v>0</v>
      </c>
      <c r="F63" s="145">
        <v>7</v>
      </c>
      <c r="G63" s="145">
        <v>0</v>
      </c>
      <c r="H63" s="145">
        <v>1</v>
      </c>
      <c r="I63" s="145">
        <v>1</v>
      </c>
      <c r="J63" s="145">
        <v>2</v>
      </c>
      <c r="K63" s="145">
        <v>1</v>
      </c>
      <c r="L63" s="145" t="s">
        <v>262</v>
      </c>
      <c r="M63" s="145">
        <v>2</v>
      </c>
      <c r="N63" s="145">
        <v>1</v>
      </c>
      <c r="O63" s="145">
        <v>0</v>
      </c>
      <c r="P63" s="145">
        <v>1</v>
      </c>
      <c r="Q63" s="145">
        <v>5</v>
      </c>
      <c r="R63" s="145">
        <v>0</v>
      </c>
      <c r="S63" s="145"/>
      <c r="T63" s="146"/>
      <c r="U63" s="147"/>
      <c r="V63" s="147"/>
      <c r="W63" s="147"/>
      <c r="X63" s="147"/>
      <c r="Y63" s="147"/>
      <c r="Z63" s="147"/>
      <c r="AA63" s="147"/>
      <c r="AB63" s="147"/>
      <c r="AC63" s="148" t="s">
        <v>271</v>
      </c>
      <c r="AD63" s="149" t="s">
        <v>3</v>
      </c>
      <c r="AE63" s="150">
        <v>1</v>
      </c>
      <c r="AF63" s="151" t="s">
        <v>265</v>
      </c>
      <c r="AG63" s="150">
        <v>29445.9</v>
      </c>
      <c r="AH63" s="150">
        <v>0</v>
      </c>
      <c r="AI63" s="150">
        <v>0</v>
      </c>
      <c r="AJ63" s="157">
        <f t="shared" si="1"/>
        <v>29447.9</v>
      </c>
      <c r="AK63" s="150">
        <v>2019</v>
      </c>
      <c r="AL63" s="10"/>
    </row>
    <row r="64" spans="1:38" s="8" customFormat="1" ht="70.5" customHeight="1">
      <c r="A64" s="144"/>
      <c r="B64" s="167">
        <v>5</v>
      </c>
      <c r="C64" s="167">
        <v>7</v>
      </c>
      <c r="D64" s="167">
        <v>5</v>
      </c>
      <c r="E64" s="167">
        <v>0</v>
      </c>
      <c r="F64" s="167">
        <v>7</v>
      </c>
      <c r="G64" s="167">
        <v>0</v>
      </c>
      <c r="H64" s="167">
        <v>1</v>
      </c>
      <c r="I64" s="167">
        <v>1</v>
      </c>
      <c r="J64" s="167">
        <v>2</v>
      </c>
      <c r="K64" s="167">
        <v>1</v>
      </c>
      <c r="L64" s="167" t="s">
        <v>262</v>
      </c>
      <c r="M64" s="167">
        <v>2</v>
      </c>
      <c r="N64" s="167" t="s">
        <v>192</v>
      </c>
      <c r="O64" s="167">
        <v>0</v>
      </c>
      <c r="P64" s="167">
        <v>1</v>
      </c>
      <c r="Q64" s="167">
        <v>5</v>
      </c>
      <c r="R64" s="167">
        <v>0</v>
      </c>
      <c r="S64" s="145"/>
      <c r="T64" s="146"/>
      <c r="U64" s="147"/>
      <c r="V64" s="147"/>
      <c r="W64" s="147"/>
      <c r="X64" s="147"/>
      <c r="Y64" s="147"/>
      <c r="Z64" s="147"/>
      <c r="AA64" s="147"/>
      <c r="AB64" s="147"/>
      <c r="AC64" s="148" t="s">
        <v>273</v>
      </c>
      <c r="AD64" s="149" t="s">
        <v>3</v>
      </c>
      <c r="AE64" s="150">
        <v>1</v>
      </c>
      <c r="AF64" s="151" t="s">
        <v>265</v>
      </c>
      <c r="AG64" s="150">
        <v>8561.4</v>
      </c>
      <c r="AH64" s="150">
        <v>0</v>
      </c>
      <c r="AI64" s="150">
        <v>0</v>
      </c>
      <c r="AJ64" s="157">
        <f t="shared" si="1"/>
        <v>8563.4</v>
      </c>
      <c r="AK64" s="150">
        <v>2019</v>
      </c>
      <c r="AL64" s="10"/>
    </row>
    <row r="65" spans="1:38" s="8" customFormat="1" ht="69" customHeight="1">
      <c r="A65" s="144"/>
      <c r="B65" s="145">
        <v>5</v>
      </c>
      <c r="C65" s="145">
        <v>7</v>
      </c>
      <c r="D65" s="145">
        <v>5</v>
      </c>
      <c r="E65" s="145">
        <v>0</v>
      </c>
      <c r="F65" s="145">
        <v>7</v>
      </c>
      <c r="G65" s="145">
        <v>0</v>
      </c>
      <c r="H65" s="145">
        <v>1</v>
      </c>
      <c r="I65" s="145">
        <v>1</v>
      </c>
      <c r="J65" s="145">
        <v>2</v>
      </c>
      <c r="K65" s="145">
        <v>1</v>
      </c>
      <c r="L65" s="145">
        <v>0</v>
      </c>
      <c r="M65" s="145">
        <v>1</v>
      </c>
      <c r="N65" s="145" t="s">
        <v>256</v>
      </c>
      <c r="O65" s="145">
        <v>0</v>
      </c>
      <c r="P65" s="145">
        <v>2</v>
      </c>
      <c r="Q65" s="145">
        <v>7</v>
      </c>
      <c r="R65" s="145">
        <v>0</v>
      </c>
      <c r="S65" s="145"/>
      <c r="T65" s="146"/>
      <c r="U65" s="147"/>
      <c r="V65" s="147"/>
      <c r="W65" s="147"/>
      <c r="X65" s="147"/>
      <c r="Y65" s="147"/>
      <c r="Z65" s="147"/>
      <c r="AA65" s="147"/>
      <c r="AB65" s="147"/>
      <c r="AC65" s="152" t="s">
        <v>266</v>
      </c>
      <c r="AD65" s="149" t="s">
        <v>3</v>
      </c>
      <c r="AE65" s="150">
        <v>0</v>
      </c>
      <c r="AF65" s="151" t="s">
        <v>263</v>
      </c>
      <c r="AG65" s="150">
        <v>754.88</v>
      </c>
      <c r="AH65" s="150">
        <v>0</v>
      </c>
      <c r="AI65" s="150">
        <v>0</v>
      </c>
      <c r="AJ65" s="157">
        <f t="shared" si="1"/>
        <v>754.88</v>
      </c>
      <c r="AK65" s="150">
        <v>2019</v>
      </c>
      <c r="AL65" s="10"/>
    </row>
    <row r="66" spans="1:38" s="8" customFormat="1" ht="69" customHeight="1">
      <c r="A66" s="144"/>
      <c r="B66" s="145">
        <v>5</v>
      </c>
      <c r="C66" s="145">
        <v>7</v>
      </c>
      <c r="D66" s="145">
        <v>5</v>
      </c>
      <c r="E66" s="145">
        <v>0</v>
      </c>
      <c r="F66" s="145">
        <v>7</v>
      </c>
      <c r="G66" s="145">
        <v>0</v>
      </c>
      <c r="H66" s="145">
        <v>1</v>
      </c>
      <c r="I66" s="145">
        <v>1</v>
      </c>
      <c r="J66" s="145">
        <v>2</v>
      </c>
      <c r="K66" s="145">
        <v>1</v>
      </c>
      <c r="L66" s="145">
        <v>0</v>
      </c>
      <c r="M66" s="145">
        <v>1</v>
      </c>
      <c r="N66" s="145" t="s">
        <v>192</v>
      </c>
      <c r="O66" s="145">
        <v>1</v>
      </c>
      <c r="P66" s="145">
        <v>0</v>
      </c>
      <c r="Q66" s="145">
        <v>4</v>
      </c>
      <c r="R66" s="145">
        <v>0</v>
      </c>
      <c r="S66" s="145"/>
      <c r="T66" s="146"/>
      <c r="U66" s="147"/>
      <c r="V66" s="147"/>
      <c r="W66" s="147"/>
      <c r="X66" s="147"/>
      <c r="Y66" s="147"/>
      <c r="Z66" s="147"/>
      <c r="AA66" s="147"/>
      <c r="AB66" s="147"/>
      <c r="AC66" s="152" t="s">
        <v>264</v>
      </c>
      <c r="AD66" s="149" t="s">
        <v>3</v>
      </c>
      <c r="AE66" s="150">
        <v>0</v>
      </c>
      <c r="AF66" s="151" t="s">
        <v>263</v>
      </c>
      <c r="AG66" s="150">
        <v>444.5</v>
      </c>
      <c r="AH66" s="150">
        <v>0</v>
      </c>
      <c r="AI66" s="150">
        <v>0</v>
      </c>
      <c r="AJ66" s="157">
        <f t="shared" si="1"/>
        <v>444.5</v>
      </c>
      <c r="AK66" s="150">
        <v>2019</v>
      </c>
      <c r="AL66" s="10"/>
    </row>
    <row r="67" spans="1:38" s="8" customFormat="1" ht="69" customHeight="1">
      <c r="A67" s="144"/>
      <c r="B67" s="145">
        <v>5</v>
      </c>
      <c r="C67" s="145">
        <v>7</v>
      </c>
      <c r="D67" s="145">
        <v>5</v>
      </c>
      <c r="E67" s="145">
        <v>0</v>
      </c>
      <c r="F67" s="145">
        <v>7</v>
      </c>
      <c r="G67" s="145">
        <v>0</v>
      </c>
      <c r="H67" s="145">
        <v>1</v>
      </c>
      <c r="I67" s="145">
        <v>1</v>
      </c>
      <c r="J67" s="145">
        <v>2</v>
      </c>
      <c r="K67" s="145">
        <v>1</v>
      </c>
      <c r="L67" s="145">
        <v>0</v>
      </c>
      <c r="M67" s="145">
        <v>1</v>
      </c>
      <c r="N67" s="145">
        <v>1</v>
      </c>
      <c r="O67" s="145">
        <v>1</v>
      </c>
      <c r="P67" s="145">
        <v>0</v>
      </c>
      <c r="Q67" s="145">
        <v>4</v>
      </c>
      <c r="R67" s="145">
        <v>0</v>
      </c>
      <c r="S67" s="145"/>
      <c r="T67" s="146"/>
      <c r="U67" s="147"/>
      <c r="V67" s="147"/>
      <c r="W67" s="147"/>
      <c r="X67" s="147"/>
      <c r="Y67" s="147"/>
      <c r="Z67" s="147"/>
      <c r="AA67" s="147"/>
      <c r="AB67" s="147"/>
      <c r="AC67" s="152" t="s">
        <v>272</v>
      </c>
      <c r="AD67" s="149" t="s">
        <v>3</v>
      </c>
      <c r="AE67" s="150">
        <v>0</v>
      </c>
      <c r="AF67" s="151" t="s">
        <v>263</v>
      </c>
      <c r="AG67" s="150">
        <v>1553.1</v>
      </c>
      <c r="AH67" s="150">
        <v>0</v>
      </c>
      <c r="AI67" s="150">
        <v>0</v>
      </c>
      <c r="AJ67" s="157">
        <f t="shared" si="1"/>
        <v>1553.1</v>
      </c>
      <c r="AK67" s="150">
        <v>2019</v>
      </c>
      <c r="AL67" s="10"/>
    </row>
    <row r="68" spans="1:38" s="73" customFormat="1" ht="47.25">
      <c r="A68" s="68"/>
      <c r="B68" s="81">
        <v>5</v>
      </c>
      <c r="C68" s="81">
        <v>7</v>
      </c>
      <c r="D68" s="81">
        <v>5</v>
      </c>
      <c r="E68" s="81">
        <v>0</v>
      </c>
      <c r="F68" s="81">
        <v>7</v>
      </c>
      <c r="G68" s="81">
        <v>0</v>
      </c>
      <c r="H68" s="81">
        <v>1</v>
      </c>
      <c r="I68" s="81">
        <v>1</v>
      </c>
      <c r="J68" s="81">
        <v>2</v>
      </c>
      <c r="K68" s="81">
        <v>1</v>
      </c>
      <c r="L68" s="81">
        <v>0</v>
      </c>
      <c r="M68" s="81">
        <v>2</v>
      </c>
      <c r="N68" s="81">
        <v>0</v>
      </c>
      <c r="O68" s="81">
        <v>0</v>
      </c>
      <c r="P68" s="81">
        <v>0</v>
      </c>
      <c r="Q68" s="81">
        <v>0</v>
      </c>
      <c r="R68" s="81">
        <v>0</v>
      </c>
      <c r="S68" s="81"/>
      <c r="T68" s="71"/>
      <c r="U68" s="72"/>
      <c r="V68" s="72"/>
      <c r="W68" s="72"/>
      <c r="X68" s="72"/>
      <c r="Y68" s="72"/>
      <c r="Z68" s="72"/>
      <c r="AA68" s="72"/>
      <c r="AB68" s="72"/>
      <c r="AC68" s="94" t="s">
        <v>137</v>
      </c>
      <c r="AD68" s="109" t="s">
        <v>3</v>
      </c>
      <c r="AE68" s="91">
        <v>0</v>
      </c>
      <c r="AF68" s="91">
        <v>0</v>
      </c>
      <c r="AG68" s="91">
        <v>0</v>
      </c>
      <c r="AH68" s="91">
        <v>0</v>
      </c>
      <c r="AI68" s="91">
        <v>0</v>
      </c>
      <c r="AJ68" s="157">
        <f t="shared" si="0"/>
        <v>0</v>
      </c>
      <c r="AK68" s="150">
        <v>2017</v>
      </c>
      <c r="AL68" s="68"/>
    </row>
    <row r="69" spans="1:38" s="8" customFormat="1" ht="39" customHeight="1">
      <c r="A69" s="1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54"/>
      <c r="U69" s="60"/>
      <c r="V69" s="60"/>
      <c r="W69" s="60"/>
      <c r="X69" s="60"/>
      <c r="Y69" s="60"/>
      <c r="Z69" s="60"/>
      <c r="AA69" s="60"/>
      <c r="AB69" s="60"/>
      <c r="AC69" s="95" t="s">
        <v>142</v>
      </c>
      <c r="AD69" s="108" t="s">
        <v>92</v>
      </c>
      <c r="AE69" s="90">
        <v>100</v>
      </c>
      <c r="AF69" s="90">
        <v>100</v>
      </c>
      <c r="AG69" s="90">
        <v>100</v>
      </c>
      <c r="AH69" s="90">
        <v>100</v>
      </c>
      <c r="AI69" s="90">
        <v>100</v>
      </c>
      <c r="AJ69" s="157">
        <f t="shared" si="0"/>
        <v>500</v>
      </c>
      <c r="AK69" s="90">
        <v>2021</v>
      </c>
      <c r="AL69" s="10"/>
    </row>
    <row r="70" spans="1:38" s="8" customFormat="1" ht="78.75">
      <c r="A70" s="1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54"/>
      <c r="U70" s="60"/>
      <c r="V70" s="60"/>
      <c r="W70" s="60"/>
      <c r="X70" s="60"/>
      <c r="Y70" s="60"/>
      <c r="Z70" s="60"/>
      <c r="AA70" s="60"/>
      <c r="AB70" s="60"/>
      <c r="AC70" s="95" t="s">
        <v>143</v>
      </c>
      <c r="AD70" s="108" t="s">
        <v>92</v>
      </c>
      <c r="AE70" s="90">
        <v>0</v>
      </c>
      <c r="AF70" s="90">
        <v>0</v>
      </c>
      <c r="AG70" s="90">
        <v>0</v>
      </c>
      <c r="AH70" s="90">
        <v>0</v>
      </c>
      <c r="AI70" s="90">
        <v>0</v>
      </c>
      <c r="AJ70" s="157">
        <f t="shared" si="0"/>
        <v>0</v>
      </c>
      <c r="AK70" s="90"/>
      <c r="AL70" s="10"/>
    </row>
    <row r="71" spans="1:38" s="8" customFormat="1" ht="31.5">
      <c r="A71" s="10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54"/>
      <c r="U71" s="60"/>
      <c r="V71" s="60"/>
      <c r="W71" s="60"/>
      <c r="X71" s="60"/>
      <c r="Y71" s="60"/>
      <c r="Z71" s="60"/>
      <c r="AA71" s="60"/>
      <c r="AB71" s="60"/>
      <c r="AC71" s="96" t="s">
        <v>147</v>
      </c>
      <c r="AD71" s="108" t="s">
        <v>105</v>
      </c>
      <c r="AE71" s="90">
        <v>0</v>
      </c>
      <c r="AF71" s="90">
        <v>0</v>
      </c>
      <c r="AG71" s="90">
        <v>0</v>
      </c>
      <c r="AH71" s="90">
        <v>0</v>
      </c>
      <c r="AI71" s="90">
        <v>0</v>
      </c>
      <c r="AJ71" s="157">
        <f t="shared" si="0"/>
        <v>0</v>
      </c>
      <c r="AK71" s="90"/>
      <c r="AL71" s="10"/>
    </row>
    <row r="72" spans="1:38" s="8" customFormat="1" ht="35.25" customHeight="1">
      <c r="A72" s="10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54"/>
      <c r="U72" s="60"/>
      <c r="V72" s="60"/>
      <c r="W72" s="60"/>
      <c r="X72" s="60"/>
      <c r="Y72" s="60"/>
      <c r="Z72" s="60"/>
      <c r="AA72" s="60"/>
      <c r="AB72" s="60"/>
      <c r="AC72" s="95" t="s">
        <v>146</v>
      </c>
      <c r="AD72" s="108" t="s">
        <v>92</v>
      </c>
      <c r="AE72" s="90">
        <v>100</v>
      </c>
      <c r="AF72" s="90">
        <v>100</v>
      </c>
      <c r="AG72" s="90">
        <v>100</v>
      </c>
      <c r="AH72" s="90">
        <v>100</v>
      </c>
      <c r="AI72" s="90">
        <v>100</v>
      </c>
      <c r="AJ72" s="157">
        <f t="shared" si="0"/>
        <v>500</v>
      </c>
      <c r="AK72" s="90">
        <v>2021</v>
      </c>
      <c r="AL72" s="10"/>
    </row>
    <row r="73" spans="1:38" s="8" customFormat="1" ht="63">
      <c r="A73" s="1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54"/>
      <c r="U73" s="60"/>
      <c r="V73" s="60"/>
      <c r="W73" s="60"/>
      <c r="X73" s="60"/>
      <c r="Y73" s="60"/>
      <c r="Z73" s="60"/>
      <c r="AA73" s="60"/>
      <c r="AB73" s="60"/>
      <c r="AC73" s="97" t="s">
        <v>144</v>
      </c>
      <c r="AD73" s="108" t="s">
        <v>3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157">
        <f t="shared" si="0"/>
        <v>0</v>
      </c>
      <c r="AK73" s="90"/>
      <c r="AL73" s="10"/>
    </row>
    <row r="74" spans="1:38" s="8" customFormat="1" ht="47.25">
      <c r="A74" s="1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54"/>
      <c r="U74" s="60"/>
      <c r="V74" s="60"/>
      <c r="W74" s="60"/>
      <c r="X74" s="60"/>
      <c r="Y74" s="60"/>
      <c r="Z74" s="60"/>
      <c r="AA74" s="60"/>
      <c r="AB74" s="60"/>
      <c r="AC74" s="139" t="s">
        <v>145</v>
      </c>
      <c r="AD74" s="108" t="s">
        <v>92</v>
      </c>
      <c r="AE74" s="90">
        <v>63</v>
      </c>
      <c r="AF74" s="90">
        <v>63</v>
      </c>
      <c r="AG74" s="90">
        <v>63</v>
      </c>
      <c r="AH74" s="90">
        <v>63</v>
      </c>
      <c r="AI74" s="90">
        <v>63</v>
      </c>
      <c r="AJ74" s="157">
        <f t="shared" si="0"/>
        <v>315</v>
      </c>
      <c r="AK74" s="90">
        <v>2021</v>
      </c>
      <c r="AL74" s="10"/>
    </row>
    <row r="75" spans="1:38" s="74" customFormat="1" ht="31.5">
      <c r="A75" s="161"/>
      <c r="B75" s="154">
        <v>5</v>
      </c>
      <c r="C75" s="154">
        <v>7</v>
      </c>
      <c r="D75" s="154">
        <v>5</v>
      </c>
      <c r="E75" s="154">
        <v>0</v>
      </c>
      <c r="F75" s="154">
        <v>7</v>
      </c>
      <c r="G75" s="154">
        <v>0</v>
      </c>
      <c r="H75" s="154">
        <v>2</v>
      </c>
      <c r="I75" s="154">
        <v>1</v>
      </c>
      <c r="J75" s="154">
        <v>2</v>
      </c>
      <c r="K75" s="154">
        <v>2</v>
      </c>
      <c r="L75" s="154">
        <v>0</v>
      </c>
      <c r="M75" s="154">
        <v>0</v>
      </c>
      <c r="N75" s="154">
        <v>0</v>
      </c>
      <c r="O75" s="154">
        <v>0</v>
      </c>
      <c r="P75" s="154">
        <v>0</v>
      </c>
      <c r="Q75" s="154">
        <v>0</v>
      </c>
      <c r="R75" s="154"/>
      <c r="S75" s="154"/>
      <c r="T75" s="155"/>
      <c r="U75" s="156"/>
      <c r="V75" s="156"/>
      <c r="W75" s="156"/>
      <c r="X75" s="156"/>
      <c r="Y75" s="156"/>
      <c r="Z75" s="156"/>
      <c r="AA75" s="156"/>
      <c r="AB75" s="156"/>
      <c r="AC75" s="162" t="s">
        <v>94</v>
      </c>
      <c r="AD75" s="158" t="s">
        <v>105</v>
      </c>
      <c r="AE75" s="157">
        <f>AE76</f>
        <v>110428.30000000002</v>
      </c>
      <c r="AF75" s="157">
        <f>AF76</f>
        <v>118794.50000000001</v>
      </c>
      <c r="AG75" s="157">
        <f>AG76+AG119</f>
        <v>123947.3</v>
      </c>
      <c r="AH75" s="157">
        <f>AH76</f>
        <v>106950</v>
      </c>
      <c r="AI75" s="157">
        <f>AI76</f>
        <v>106250</v>
      </c>
      <c r="AJ75" s="157">
        <f>AE75+AF75+AG75+AH75+AI75</f>
        <v>566370.1000000001</v>
      </c>
      <c r="AK75" s="90">
        <v>2021</v>
      </c>
      <c r="AL75" s="67" t="s">
        <v>181</v>
      </c>
    </row>
    <row r="76" spans="1:38" s="73" customFormat="1" ht="31.5">
      <c r="A76" s="68"/>
      <c r="B76" s="81">
        <v>5</v>
      </c>
      <c r="C76" s="81">
        <v>7</v>
      </c>
      <c r="D76" s="81">
        <v>5</v>
      </c>
      <c r="E76" s="81">
        <v>0</v>
      </c>
      <c r="F76" s="81">
        <v>7</v>
      </c>
      <c r="G76" s="81">
        <v>0</v>
      </c>
      <c r="H76" s="81">
        <v>2</v>
      </c>
      <c r="I76" s="81">
        <v>1</v>
      </c>
      <c r="J76" s="81">
        <v>2</v>
      </c>
      <c r="K76" s="81">
        <v>2</v>
      </c>
      <c r="L76" s="81">
        <v>0</v>
      </c>
      <c r="M76" s="81">
        <v>1</v>
      </c>
      <c r="N76" s="81">
        <v>0</v>
      </c>
      <c r="O76" s="81">
        <v>0</v>
      </c>
      <c r="P76" s="81">
        <v>0</v>
      </c>
      <c r="Q76" s="81">
        <v>0</v>
      </c>
      <c r="R76" s="81">
        <v>0</v>
      </c>
      <c r="S76" s="81"/>
      <c r="T76" s="71"/>
      <c r="U76" s="72"/>
      <c r="V76" s="72"/>
      <c r="W76" s="72"/>
      <c r="X76" s="72"/>
      <c r="Y76" s="72"/>
      <c r="Z76" s="72"/>
      <c r="AA76" s="72"/>
      <c r="AB76" s="72"/>
      <c r="AC76" s="98" t="s">
        <v>148</v>
      </c>
      <c r="AD76" s="109" t="s">
        <v>3</v>
      </c>
      <c r="AE76" s="111">
        <f>AE82+AE90+AE97+AE98+AE99+AE101+AE102+AE108+AE96+AE94+AE95</f>
        <v>110428.30000000002</v>
      </c>
      <c r="AF76" s="111">
        <f>AF82+AF90+AF97+AF98+AF99+AF101+AF102+AF108+AF96+AF88+AF109+AF94+AF95</f>
        <v>118794.50000000001</v>
      </c>
      <c r="AG76" s="111">
        <f>AG82+AG90+AG97+AG98+AG99+AG101+AG102+AG108+AG96+AG88+AG94+AG95+AG110+AG89</f>
        <v>122298</v>
      </c>
      <c r="AH76" s="111">
        <f>AH82+AH90+AH97+AH98+AH99+AH101+AH102+AH108+AH96+AH88+AH94+AH95</f>
        <v>106950</v>
      </c>
      <c r="AI76" s="111">
        <f>AI82+AI90+AI97+AI98+AI99+AI101+AI102+AI108+AI96+AI88+AI94+AI95</f>
        <v>106250</v>
      </c>
      <c r="AJ76" s="160">
        <f>AE76+AF76+AG76+AH76+AI76</f>
        <v>564720.8</v>
      </c>
      <c r="AK76" s="90">
        <v>2021</v>
      </c>
      <c r="AL76" s="68"/>
    </row>
    <row r="77" spans="1:38" s="8" customFormat="1" ht="47.25">
      <c r="A77" s="10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54"/>
      <c r="U77" s="60"/>
      <c r="V77" s="60"/>
      <c r="W77" s="60"/>
      <c r="X77" s="60"/>
      <c r="Y77" s="60"/>
      <c r="Z77" s="60"/>
      <c r="AA77" s="60"/>
      <c r="AB77" s="60"/>
      <c r="AC77" s="90" t="s">
        <v>199</v>
      </c>
      <c r="AD77" s="108" t="s">
        <v>108</v>
      </c>
      <c r="AE77" s="112">
        <v>1482</v>
      </c>
      <c r="AF77" s="112">
        <v>1490</v>
      </c>
      <c r="AG77" s="112">
        <v>1490</v>
      </c>
      <c r="AH77" s="112">
        <v>1490</v>
      </c>
      <c r="AI77" s="112">
        <v>1490</v>
      </c>
      <c r="AJ77" s="157">
        <f t="shared" si="0"/>
        <v>7442</v>
      </c>
      <c r="AK77" s="90">
        <v>2021</v>
      </c>
      <c r="AL77" s="10"/>
    </row>
    <row r="78" spans="1:38" s="8" customFormat="1" ht="31.5">
      <c r="A78" s="10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54"/>
      <c r="U78" s="60"/>
      <c r="V78" s="60"/>
      <c r="W78" s="60"/>
      <c r="X78" s="60"/>
      <c r="Y78" s="60"/>
      <c r="Z78" s="60"/>
      <c r="AA78" s="60"/>
      <c r="AB78" s="60"/>
      <c r="AC78" s="90" t="s">
        <v>96</v>
      </c>
      <c r="AD78" s="108" t="s">
        <v>92</v>
      </c>
      <c r="AE78" s="112">
        <v>63</v>
      </c>
      <c r="AF78" s="112">
        <v>73</v>
      </c>
      <c r="AG78" s="112">
        <v>82</v>
      </c>
      <c r="AH78" s="112">
        <v>92</v>
      </c>
      <c r="AI78" s="112">
        <v>96</v>
      </c>
      <c r="AJ78" s="157">
        <f t="shared" si="0"/>
        <v>406</v>
      </c>
      <c r="AK78" s="90">
        <v>2021</v>
      </c>
      <c r="AL78" s="10"/>
    </row>
    <row r="79" spans="1:40" s="8" customFormat="1" ht="47.25">
      <c r="A79" s="10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54"/>
      <c r="U79" s="60"/>
      <c r="V79" s="60"/>
      <c r="W79" s="60"/>
      <c r="X79" s="60"/>
      <c r="Y79" s="60"/>
      <c r="Z79" s="60"/>
      <c r="AA79" s="60"/>
      <c r="AB79" s="60"/>
      <c r="AC79" s="90" t="s">
        <v>95</v>
      </c>
      <c r="AD79" s="108" t="s">
        <v>92</v>
      </c>
      <c r="AE79" s="112">
        <v>62</v>
      </c>
      <c r="AF79" s="112">
        <v>62.2</v>
      </c>
      <c r="AG79" s="112">
        <v>62.3</v>
      </c>
      <c r="AH79" s="112">
        <v>62.3</v>
      </c>
      <c r="AI79" s="112">
        <v>62.3</v>
      </c>
      <c r="AJ79" s="157">
        <f t="shared" si="0"/>
        <v>311.1</v>
      </c>
      <c r="AK79" s="90">
        <v>2021</v>
      </c>
      <c r="AL79" s="10"/>
      <c r="AN79" s="8" t="s">
        <v>181</v>
      </c>
    </row>
    <row r="80" spans="1:38" s="8" customFormat="1" ht="47.25">
      <c r="A80" s="10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54"/>
      <c r="U80" s="60"/>
      <c r="V80" s="60"/>
      <c r="W80" s="60"/>
      <c r="X80" s="60"/>
      <c r="Y80" s="60"/>
      <c r="Z80" s="60"/>
      <c r="AA80" s="60"/>
      <c r="AB80" s="60"/>
      <c r="AC80" s="99" t="s">
        <v>162</v>
      </c>
      <c r="AD80" s="120" t="s">
        <v>136</v>
      </c>
      <c r="AE80" s="112" t="s">
        <v>136</v>
      </c>
      <c r="AF80" s="112" t="s">
        <v>136</v>
      </c>
      <c r="AG80" s="112" t="s">
        <v>136</v>
      </c>
      <c r="AH80" s="112" t="s">
        <v>136</v>
      </c>
      <c r="AI80" s="112" t="s">
        <v>136</v>
      </c>
      <c r="AJ80" s="157" t="s">
        <v>136</v>
      </c>
      <c r="AK80" s="90"/>
      <c r="AL80" s="10"/>
    </row>
    <row r="81" spans="1:38" s="8" customFormat="1" ht="47.25">
      <c r="A81" s="10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54"/>
      <c r="U81" s="60"/>
      <c r="V81" s="60"/>
      <c r="W81" s="60"/>
      <c r="X81" s="60"/>
      <c r="Y81" s="60"/>
      <c r="Z81" s="60"/>
      <c r="AA81" s="60"/>
      <c r="AB81" s="60"/>
      <c r="AC81" s="100" t="s">
        <v>163</v>
      </c>
      <c r="AD81" s="108" t="s">
        <v>92</v>
      </c>
      <c r="AE81" s="112">
        <v>98</v>
      </c>
      <c r="AF81" s="112">
        <v>98</v>
      </c>
      <c r="AG81" s="112">
        <v>98</v>
      </c>
      <c r="AH81" s="112">
        <v>98</v>
      </c>
      <c r="AI81" s="112">
        <v>98</v>
      </c>
      <c r="AJ81" s="157">
        <f t="shared" si="0"/>
        <v>490</v>
      </c>
      <c r="AK81" s="90">
        <v>2021</v>
      </c>
      <c r="AL81" s="10"/>
    </row>
    <row r="82" spans="1:38" s="8" customFormat="1" ht="31.5">
      <c r="A82" s="10"/>
      <c r="B82" s="81">
        <v>5</v>
      </c>
      <c r="C82" s="81">
        <v>7</v>
      </c>
      <c r="D82" s="81">
        <v>5</v>
      </c>
      <c r="E82" s="81">
        <v>0</v>
      </c>
      <c r="F82" s="81">
        <v>7</v>
      </c>
      <c r="G82" s="81">
        <v>0</v>
      </c>
      <c r="H82" s="81">
        <v>2</v>
      </c>
      <c r="I82" s="81">
        <v>1</v>
      </c>
      <c r="J82" s="81">
        <v>2</v>
      </c>
      <c r="K82" s="81">
        <v>2</v>
      </c>
      <c r="L82" s="81">
        <v>0</v>
      </c>
      <c r="M82" s="81">
        <v>1</v>
      </c>
      <c r="N82" s="81">
        <v>2</v>
      </c>
      <c r="O82" s="81">
        <v>0</v>
      </c>
      <c r="P82" s="81">
        <v>0</v>
      </c>
      <c r="Q82" s="81">
        <v>2</v>
      </c>
      <c r="R82" s="81">
        <v>0</v>
      </c>
      <c r="S82" s="81">
        <v>1</v>
      </c>
      <c r="T82" s="54"/>
      <c r="U82" s="60"/>
      <c r="V82" s="60"/>
      <c r="W82" s="60"/>
      <c r="X82" s="60"/>
      <c r="Y82" s="60"/>
      <c r="Z82" s="60"/>
      <c r="AA82" s="60"/>
      <c r="AB82" s="60"/>
      <c r="AC82" s="98" t="s">
        <v>97</v>
      </c>
      <c r="AD82" s="109" t="s">
        <v>3</v>
      </c>
      <c r="AE82" s="111">
        <v>20701.4</v>
      </c>
      <c r="AF82" s="111">
        <v>20573.85</v>
      </c>
      <c r="AG82" s="111">
        <v>18757.6</v>
      </c>
      <c r="AH82" s="111">
        <v>20539.5</v>
      </c>
      <c r="AI82" s="111">
        <v>19839.5</v>
      </c>
      <c r="AJ82" s="157">
        <f t="shared" si="0"/>
        <v>100411.85</v>
      </c>
      <c r="AK82" s="90">
        <v>2021</v>
      </c>
      <c r="AL82" s="10"/>
    </row>
    <row r="83" spans="1:38" s="8" customFormat="1" ht="31.5">
      <c r="A83" s="10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54"/>
      <c r="U83" s="60"/>
      <c r="V83" s="60"/>
      <c r="W83" s="60"/>
      <c r="X83" s="60"/>
      <c r="Y83" s="60"/>
      <c r="Z83" s="60"/>
      <c r="AA83" s="60"/>
      <c r="AB83" s="60"/>
      <c r="AC83" s="90" t="s">
        <v>122</v>
      </c>
      <c r="AD83" s="108" t="s">
        <v>92</v>
      </c>
      <c r="AE83" s="112">
        <v>100</v>
      </c>
      <c r="AF83" s="112">
        <v>100</v>
      </c>
      <c r="AG83" s="112">
        <v>100</v>
      </c>
      <c r="AH83" s="112">
        <v>100</v>
      </c>
      <c r="AI83" s="112">
        <v>100</v>
      </c>
      <c r="AJ83" s="157">
        <f t="shared" si="0"/>
        <v>500</v>
      </c>
      <c r="AK83" s="90">
        <v>2021</v>
      </c>
      <c r="AL83" s="10"/>
    </row>
    <row r="84" spans="1:38" s="8" customFormat="1" ht="31.5">
      <c r="A84" s="10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54"/>
      <c r="U84" s="60"/>
      <c r="V84" s="60"/>
      <c r="W84" s="60"/>
      <c r="X84" s="60"/>
      <c r="Y84" s="60"/>
      <c r="Z84" s="60"/>
      <c r="AA84" s="60"/>
      <c r="AB84" s="60"/>
      <c r="AC84" s="90" t="s">
        <v>123</v>
      </c>
      <c r="AD84" s="108" t="s">
        <v>92</v>
      </c>
      <c r="AE84" s="112">
        <v>100</v>
      </c>
      <c r="AF84" s="112">
        <v>100</v>
      </c>
      <c r="AG84" s="112">
        <v>100</v>
      </c>
      <c r="AH84" s="112">
        <v>100</v>
      </c>
      <c r="AI84" s="112">
        <v>100</v>
      </c>
      <c r="AJ84" s="157">
        <f t="shared" si="0"/>
        <v>500</v>
      </c>
      <c r="AK84" s="90">
        <v>2021</v>
      </c>
      <c r="AL84" s="10"/>
    </row>
    <row r="85" spans="1:38" s="8" customFormat="1" ht="54" customHeight="1">
      <c r="A85" s="10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54"/>
      <c r="U85" s="60"/>
      <c r="V85" s="60"/>
      <c r="W85" s="60"/>
      <c r="X85" s="60"/>
      <c r="Y85" s="60"/>
      <c r="Z85" s="60"/>
      <c r="AA85" s="60"/>
      <c r="AB85" s="60"/>
      <c r="AC85" s="90" t="s">
        <v>113</v>
      </c>
      <c r="AD85" s="108" t="s">
        <v>92</v>
      </c>
      <c r="AE85" s="112">
        <v>60</v>
      </c>
      <c r="AF85" s="112">
        <v>70</v>
      </c>
      <c r="AG85" s="112">
        <v>80</v>
      </c>
      <c r="AH85" s="112">
        <v>90</v>
      </c>
      <c r="AI85" s="112">
        <v>100</v>
      </c>
      <c r="AJ85" s="157">
        <f t="shared" si="0"/>
        <v>400</v>
      </c>
      <c r="AK85" s="90">
        <v>2021</v>
      </c>
      <c r="AL85" s="10"/>
    </row>
    <row r="86" spans="1:38" s="8" customFormat="1" ht="37.5" customHeight="1">
      <c r="A86" s="10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54"/>
      <c r="U86" s="60"/>
      <c r="V86" s="60"/>
      <c r="W86" s="60"/>
      <c r="X86" s="60"/>
      <c r="Y86" s="60"/>
      <c r="Z86" s="60"/>
      <c r="AA86" s="60"/>
      <c r="AB86" s="60"/>
      <c r="AC86" s="90" t="s">
        <v>118</v>
      </c>
      <c r="AD86" s="108" t="s">
        <v>92</v>
      </c>
      <c r="AE86" s="112">
        <v>100</v>
      </c>
      <c r="AF86" s="112">
        <v>100</v>
      </c>
      <c r="AG86" s="112">
        <v>100</v>
      </c>
      <c r="AH86" s="112">
        <v>100</v>
      </c>
      <c r="AI86" s="112">
        <v>100</v>
      </c>
      <c r="AJ86" s="157">
        <f t="shared" si="0"/>
        <v>500</v>
      </c>
      <c r="AK86" s="90">
        <v>2021</v>
      </c>
      <c r="AL86" s="10"/>
    </row>
    <row r="87" spans="1:38" s="8" customFormat="1" ht="31.5">
      <c r="A87" s="10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54"/>
      <c r="U87" s="60"/>
      <c r="V87" s="60"/>
      <c r="W87" s="60"/>
      <c r="X87" s="60"/>
      <c r="Y87" s="60"/>
      <c r="Z87" s="60"/>
      <c r="AA87" s="60"/>
      <c r="AB87" s="60"/>
      <c r="AC87" s="90" t="s">
        <v>112</v>
      </c>
      <c r="AD87" s="108" t="s">
        <v>108</v>
      </c>
      <c r="AE87" s="112">
        <v>9</v>
      </c>
      <c r="AF87" s="112">
        <v>9</v>
      </c>
      <c r="AG87" s="112">
        <v>9</v>
      </c>
      <c r="AH87" s="112">
        <v>9</v>
      </c>
      <c r="AI87" s="112">
        <v>9</v>
      </c>
      <c r="AJ87" s="157">
        <f t="shared" si="0"/>
        <v>45</v>
      </c>
      <c r="AK87" s="90">
        <v>2021</v>
      </c>
      <c r="AL87" s="10"/>
    </row>
    <row r="88" spans="1:38" s="8" customFormat="1" ht="47.25">
      <c r="A88" s="143"/>
      <c r="B88" s="81">
        <v>5</v>
      </c>
      <c r="C88" s="81">
        <v>7</v>
      </c>
      <c r="D88" s="81">
        <v>5</v>
      </c>
      <c r="E88" s="81">
        <v>0</v>
      </c>
      <c r="F88" s="81">
        <v>7</v>
      </c>
      <c r="G88" s="81">
        <v>0</v>
      </c>
      <c r="H88" s="81">
        <v>2</v>
      </c>
      <c r="I88" s="81">
        <v>1</v>
      </c>
      <c r="J88" s="81">
        <v>2</v>
      </c>
      <c r="K88" s="81">
        <v>2</v>
      </c>
      <c r="L88" s="81">
        <v>0</v>
      </c>
      <c r="M88" s="81">
        <v>1</v>
      </c>
      <c r="N88" s="81">
        <v>1</v>
      </c>
      <c r="O88" s="81">
        <v>0</v>
      </c>
      <c r="P88" s="81">
        <v>2</v>
      </c>
      <c r="Q88" s="81">
        <v>0</v>
      </c>
      <c r="R88" s="81">
        <v>0</v>
      </c>
      <c r="S88" s="81">
        <v>1</v>
      </c>
      <c r="T88" s="54"/>
      <c r="U88" s="60"/>
      <c r="V88" s="60"/>
      <c r="W88" s="60"/>
      <c r="X88" s="60"/>
      <c r="Y88" s="60"/>
      <c r="Z88" s="60"/>
      <c r="AA88" s="60"/>
      <c r="AB88" s="60"/>
      <c r="AC88" s="98" t="s">
        <v>246</v>
      </c>
      <c r="AD88" s="109" t="s">
        <v>3</v>
      </c>
      <c r="AE88" s="111">
        <v>0</v>
      </c>
      <c r="AF88" s="111">
        <v>2158</v>
      </c>
      <c r="AG88" s="111">
        <v>0</v>
      </c>
      <c r="AH88" s="111">
        <v>0</v>
      </c>
      <c r="AI88" s="111">
        <v>0</v>
      </c>
      <c r="AJ88" s="157">
        <f>AE88+AF88+AG88+AH88+AI88</f>
        <v>2158</v>
      </c>
      <c r="AK88" s="90">
        <v>2018</v>
      </c>
      <c r="AL88" s="10"/>
    </row>
    <row r="89" spans="1:38" s="8" customFormat="1" ht="63">
      <c r="A89" s="143"/>
      <c r="B89" s="81">
        <v>5</v>
      </c>
      <c r="C89" s="81">
        <v>7</v>
      </c>
      <c r="D89" s="81">
        <v>5</v>
      </c>
      <c r="E89" s="81">
        <v>0</v>
      </c>
      <c r="F89" s="81">
        <v>7</v>
      </c>
      <c r="G89" s="81">
        <v>0</v>
      </c>
      <c r="H89" s="81">
        <v>2</v>
      </c>
      <c r="I89" s="81">
        <v>1</v>
      </c>
      <c r="J89" s="81">
        <v>2</v>
      </c>
      <c r="K89" s="81">
        <v>2</v>
      </c>
      <c r="L89" s="81">
        <v>0</v>
      </c>
      <c r="M89" s="81">
        <v>1</v>
      </c>
      <c r="N89" s="81">
        <v>1</v>
      </c>
      <c r="O89" s="81">
        <v>1</v>
      </c>
      <c r="P89" s="81">
        <v>2</v>
      </c>
      <c r="Q89" s="81">
        <v>0</v>
      </c>
      <c r="R89" s="81">
        <v>0</v>
      </c>
      <c r="S89" s="81">
        <v>1</v>
      </c>
      <c r="T89" s="54"/>
      <c r="U89" s="60"/>
      <c r="V89" s="60"/>
      <c r="W89" s="60"/>
      <c r="X89" s="60"/>
      <c r="Y89" s="60"/>
      <c r="Z89" s="60"/>
      <c r="AA89" s="60"/>
      <c r="AB89" s="60"/>
      <c r="AC89" s="98" t="s">
        <v>287</v>
      </c>
      <c r="AD89" s="109" t="s">
        <v>3</v>
      </c>
      <c r="AE89" s="111">
        <v>0</v>
      </c>
      <c r="AF89" s="111">
        <v>0</v>
      </c>
      <c r="AG89" s="111">
        <v>1863.8</v>
      </c>
      <c r="AH89" s="111">
        <v>0</v>
      </c>
      <c r="AI89" s="111">
        <v>0</v>
      </c>
      <c r="AJ89" s="157">
        <f>AE89+AF89+AG89+AH89+AI89</f>
        <v>1863.8</v>
      </c>
      <c r="AK89" s="90">
        <v>2019</v>
      </c>
      <c r="AL89" s="10"/>
    </row>
    <row r="90" spans="1:38" s="8" customFormat="1" ht="31.5">
      <c r="A90" s="10"/>
      <c r="B90" s="81">
        <v>5</v>
      </c>
      <c r="C90" s="81">
        <v>7</v>
      </c>
      <c r="D90" s="81">
        <v>5</v>
      </c>
      <c r="E90" s="81">
        <v>0</v>
      </c>
      <c r="F90" s="81">
        <v>7</v>
      </c>
      <c r="G90" s="81">
        <v>0</v>
      </c>
      <c r="H90" s="81">
        <v>2</v>
      </c>
      <c r="I90" s="85">
        <v>1</v>
      </c>
      <c r="J90" s="85">
        <v>2</v>
      </c>
      <c r="K90" s="85">
        <v>2</v>
      </c>
      <c r="L90" s="85">
        <v>0</v>
      </c>
      <c r="M90" s="85">
        <v>1</v>
      </c>
      <c r="N90" s="85">
        <v>2</v>
      </c>
      <c r="O90" s="85">
        <v>0</v>
      </c>
      <c r="P90" s="85">
        <v>0</v>
      </c>
      <c r="Q90" s="85">
        <v>3</v>
      </c>
      <c r="R90" s="85">
        <v>0</v>
      </c>
      <c r="S90" s="85">
        <v>1</v>
      </c>
      <c r="T90" s="71"/>
      <c r="U90" s="72"/>
      <c r="V90" s="72"/>
      <c r="W90" s="72"/>
      <c r="X90" s="72"/>
      <c r="Y90" s="72"/>
      <c r="Z90" s="72"/>
      <c r="AA90" s="72"/>
      <c r="AB90" s="72"/>
      <c r="AC90" s="98" t="s">
        <v>170</v>
      </c>
      <c r="AD90" s="109" t="s">
        <v>98</v>
      </c>
      <c r="AE90" s="111">
        <v>1033.05</v>
      </c>
      <c r="AF90" s="111">
        <v>1546.9</v>
      </c>
      <c r="AG90" s="111">
        <v>1532.9</v>
      </c>
      <c r="AH90" s="111">
        <v>0</v>
      </c>
      <c r="AI90" s="111">
        <v>0</v>
      </c>
      <c r="AJ90" s="157">
        <f t="shared" si="0"/>
        <v>4112.85</v>
      </c>
      <c r="AK90" s="90">
        <v>2018</v>
      </c>
      <c r="AL90" s="10"/>
    </row>
    <row r="91" spans="1:38" s="8" customFormat="1" ht="31.5">
      <c r="A91" s="10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54"/>
      <c r="U91" s="60"/>
      <c r="V91" s="60"/>
      <c r="W91" s="60"/>
      <c r="X91" s="60"/>
      <c r="Y91" s="60"/>
      <c r="Z91" s="60"/>
      <c r="AA91" s="60"/>
      <c r="AB91" s="60"/>
      <c r="AC91" s="90" t="s">
        <v>109</v>
      </c>
      <c r="AD91" s="108" t="s">
        <v>92</v>
      </c>
      <c r="AE91" s="112">
        <v>100</v>
      </c>
      <c r="AF91" s="112">
        <v>100</v>
      </c>
      <c r="AG91" s="112">
        <v>100</v>
      </c>
      <c r="AH91" s="112">
        <v>100</v>
      </c>
      <c r="AI91" s="112">
        <v>100</v>
      </c>
      <c r="AJ91" s="157">
        <f t="shared" si="0"/>
        <v>500</v>
      </c>
      <c r="AK91" s="90">
        <v>2021</v>
      </c>
      <c r="AL91" s="10"/>
    </row>
    <row r="92" spans="1:38" s="8" customFormat="1" ht="31.5">
      <c r="A92" s="10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54"/>
      <c r="U92" s="60"/>
      <c r="V92" s="60"/>
      <c r="W92" s="60"/>
      <c r="X92" s="60"/>
      <c r="Y92" s="60"/>
      <c r="Z92" s="60"/>
      <c r="AA92" s="60"/>
      <c r="AB92" s="60"/>
      <c r="AC92" s="90" t="s">
        <v>171</v>
      </c>
      <c r="AD92" s="108" t="s">
        <v>92</v>
      </c>
      <c r="AE92" s="171">
        <v>0</v>
      </c>
      <c r="AF92" s="171">
        <v>31</v>
      </c>
      <c r="AG92" s="171">
        <v>18</v>
      </c>
      <c r="AH92" s="171">
        <v>6</v>
      </c>
      <c r="AI92" s="171">
        <v>0</v>
      </c>
      <c r="AJ92" s="157">
        <f t="shared" si="0"/>
        <v>55</v>
      </c>
      <c r="AK92" s="90">
        <v>2021</v>
      </c>
      <c r="AL92" s="10"/>
    </row>
    <row r="93" spans="1:38" s="8" customFormat="1" ht="39.75" customHeight="1">
      <c r="A93" s="1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54"/>
      <c r="U93" s="60"/>
      <c r="V93" s="60"/>
      <c r="W93" s="60"/>
      <c r="X93" s="60"/>
      <c r="Y93" s="60"/>
      <c r="Z93" s="60"/>
      <c r="AA93" s="60"/>
      <c r="AB93" s="60"/>
      <c r="AC93" s="90" t="s">
        <v>110</v>
      </c>
      <c r="AD93" s="108" t="s">
        <v>92</v>
      </c>
      <c r="AE93" s="112">
        <v>0</v>
      </c>
      <c r="AF93" s="112">
        <v>0</v>
      </c>
      <c r="AG93" s="112">
        <v>0</v>
      </c>
      <c r="AH93" s="112">
        <v>0</v>
      </c>
      <c r="AI93" s="112">
        <v>0</v>
      </c>
      <c r="AJ93" s="157">
        <f t="shared" si="0"/>
        <v>0</v>
      </c>
      <c r="AK93" s="90">
        <v>2018</v>
      </c>
      <c r="AL93" s="10"/>
    </row>
    <row r="94" spans="1:38" s="8" customFormat="1" ht="63">
      <c r="A94" s="10"/>
      <c r="B94" s="81">
        <v>5</v>
      </c>
      <c r="C94" s="81">
        <v>7</v>
      </c>
      <c r="D94" s="81">
        <v>5</v>
      </c>
      <c r="E94" s="81">
        <v>0</v>
      </c>
      <c r="F94" s="81">
        <v>7</v>
      </c>
      <c r="G94" s="81">
        <v>0</v>
      </c>
      <c r="H94" s="81">
        <v>2</v>
      </c>
      <c r="I94" s="81">
        <v>1</v>
      </c>
      <c r="J94" s="81">
        <v>2</v>
      </c>
      <c r="K94" s="81">
        <v>2</v>
      </c>
      <c r="L94" s="81">
        <v>0</v>
      </c>
      <c r="M94" s="81">
        <v>1</v>
      </c>
      <c r="N94" s="81" t="s">
        <v>192</v>
      </c>
      <c r="O94" s="81">
        <v>0</v>
      </c>
      <c r="P94" s="81">
        <v>4</v>
      </c>
      <c r="Q94" s="81">
        <v>4</v>
      </c>
      <c r="R94" s="81">
        <v>0</v>
      </c>
      <c r="S94" s="81"/>
      <c r="T94" s="71"/>
      <c r="U94" s="72"/>
      <c r="V94" s="72"/>
      <c r="W94" s="72"/>
      <c r="X94" s="72"/>
      <c r="Y94" s="72"/>
      <c r="Z94" s="72"/>
      <c r="AA94" s="72"/>
      <c r="AB94" s="72"/>
      <c r="AC94" s="98" t="s">
        <v>232</v>
      </c>
      <c r="AD94" s="109" t="s">
        <v>3</v>
      </c>
      <c r="AE94" s="111">
        <v>193.5</v>
      </c>
      <c r="AF94" s="111">
        <v>715.7</v>
      </c>
      <c r="AG94" s="111">
        <v>978.6</v>
      </c>
      <c r="AH94" s="111">
        <v>0</v>
      </c>
      <c r="AI94" s="111">
        <v>0</v>
      </c>
      <c r="AJ94" s="157">
        <f>AE94+AF94+AG94+AH94+AI94</f>
        <v>1887.8000000000002</v>
      </c>
      <c r="AK94" s="90">
        <v>2021</v>
      </c>
      <c r="AL94" s="10"/>
    </row>
    <row r="95" spans="1:38" s="8" customFormat="1" ht="83.25" customHeight="1">
      <c r="A95" s="10"/>
      <c r="B95" s="81">
        <v>5</v>
      </c>
      <c r="C95" s="81">
        <v>7</v>
      </c>
      <c r="D95" s="81">
        <v>5</v>
      </c>
      <c r="E95" s="81">
        <v>0</v>
      </c>
      <c r="F95" s="81">
        <v>7</v>
      </c>
      <c r="G95" s="81">
        <v>0</v>
      </c>
      <c r="H95" s="81">
        <v>2</v>
      </c>
      <c r="I95" s="81">
        <v>1</v>
      </c>
      <c r="J95" s="81">
        <v>2</v>
      </c>
      <c r="K95" s="81">
        <v>2</v>
      </c>
      <c r="L95" s="81">
        <v>0</v>
      </c>
      <c r="M95" s="81">
        <v>1</v>
      </c>
      <c r="N95" s="81" t="s">
        <v>192</v>
      </c>
      <c r="O95" s="81">
        <v>0</v>
      </c>
      <c r="P95" s="81">
        <v>4</v>
      </c>
      <c r="Q95" s="81">
        <v>4</v>
      </c>
      <c r="R95" s="81">
        <v>0</v>
      </c>
      <c r="S95" s="81"/>
      <c r="T95" s="71"/>
      <c r="U95" s="72"/>
      <c r="V95" s="72"/>
      <c r="W95" s="72"/>
      <c r="X95" s="72"/>
      <c r="Y95" s="72"/>
      <c r="Z95" s="72"/>
      <c r="AA95" s="72"/>
      <c r="AB95" s="72"/>
      <c r="AC95" s="98" t="s">
        <v>248</v>
      </c>
      <c r="AD95" s="109" t="s">
        <v>3</v>
      </c>
      <c r="AE95" s="111">
        <v>0</v>
      </c>
      <c r="AF95" s="111">
        <v>67</v>
      </c>
      <c r="AG95" s="111">
        <v>0</v>
      </c>
      <c r="AH95" s="111">
        <v>0</v>
      </c>
      <c r="AI95" s="111">
        <v>0</v>
      </c>
      <c r="AJ95" s="157">
        <f>AE95+AF95+AG95+AH95+AI95</f>
        <v>67</v>
      </c>
      <c r="AK95" s="90">
        <v>2019</v>
      </c>
      <c r="AL95" s="10"/>
    </row>
    <row r="96" spans="1:38" s="8" customFormat="1" ht="47.25">
      <c r="A96" s="10"/>
      <c r="B96" s="81">
        <v>5</v>
      </c>
      <c r="C96" s="81">
        <v>7</v>
      </c>
      <c r="D96" s="81">
        <v>5</v>
      </c>
      <c r="E96" s="81">
        <v>0</v>
      </c>
      <c r="F96" s="81">
        <v>7</v>
      </c>
      <c r="G96" s="81">
        <v>0</v>
      </c>
      <c r="H96" s="81">
        <v>2</v>
      </c>
      <c r="I96" s="81">
        <v>1</v>
      </c>
      <c r="J96" s="81">
        <v>2</v>
      </c>
      <c r="K96" s="81">
        <v>2</v>
      </c>
      <c r="L96" s="81">
        <v>0</v>
      </c>
      <c r="M96" s="81">
        <v>1</v>
      </c>
      <c r="N96" s="81">
        <v>1</v>
      </c>
      <c r="O96" s="81">
        <v>0</v>
      </c>
      <c r="P96" s="81">
        <v>4</v>
      </c>
      <c r="Q96" s="81">
        <v>4</v>
      </c>
      <c r="R96" s="81">
        <v>0</v>
      </c>
      <c r="S96" s="81"/>
      <c r="T96" s="71"/>
      <c r="U96" s="72"/>
      <c r="V96" s="72"/>
      <c r="W96" s="72"/>
      <c r="X96" s="72"/>
      <c r="Y96" s="72"/>
      <c r="Z96" s="72"/>
      <c r="AA96" s="72"/>
      <c r="AB96" s="72"/>
      <c r="AC96" s="98" t="s">
        <v>274</v>
      </c>
      <c r="AD96" s="109" t="s">
        <v>3</v>
      </c>
      <c r="AE96" s="111">
        <v>773.6</v>
      </c>
      <c r="AF96" s="111">
        <v>2589.1</v>
      </c>
      <c r="AG96" s="111">
        <v>2472.3</v>
      </c>
      <c r="AH96" s="111">
        <v>0</v>
      </c>
      <c r="AI96" s="111">
        <v>0</v>
      </c>
      <c r="AJ96" s="157">
        <f t="shared" si="0"/>
        <v>5835</v>
      </c>
      <c r="AK96" s="90">
        <v>2018</v>
      </c>
      <c r="AL96" s="10"/>
    </row>
    <row r="97" spans="1:38" s="8" customFormat="1" ht="47.25">
      <c r="A97" s="10"/>
      <c r="B97" s="81">
        <v>5</v>
      </c>
      <c r="C97" s="81">
        <v>7</v>
      </c>
      <c r="D97" s="81">
        <v>5</v>
      </c>
      <c r="E97" s="81">
        <v>0</v>
      </c>
      <c r="F97" s="81">
        <v>7</v>
      </c>
      <c r="G97" s="81">
        <v>0</v>
      </c>
      <c r="H97" s="85">
        <v>2</v>
      </c>
      <c r="I97" s="85">
        <v>1</v>
      </c>
      <c r="J97" s="85">
        <v>2</v>
      </c>
      <c r="K97" s="85">
        <v>2</v>
      </c>
      <c r="L97" s="85">
        <v>0</v>
      </c>
      <c r="M97" s="85">
        <v>1</v>
      </c>
      <c r="N97" s="85">
        <v>2</v>
      </c>
      <c r="O97" s="85">
        <v>0</v>
      </c>
      <c r="P97" s="85">
        <v>8</v>
      </c>
      <c r="Q97" s="85">
        <v>3</v>
      </c>
      <c r="R97" s="85">
        <v>0</v>
      </c>
      <c r="S97" s="84">
        <v>1</v>
      </c>
      <c r="T97" s="54"/>
      <c r="U97" s="60"/>
      <c r="V97" s="60"/>
      <c r="W97" s="60"/>
      <c r="X97" s="60"/>
      <c r="Y97" s="60"/>
      <c r="Z97" s="60"/>
      <c r="AA97" s="60"/>
      <c r="AB97" s="60"/>
      <c r="AC97" s="98" t="s">
        <v>189</v>
      </c>
      <c r="AD97" s="109" t="s">
        <v>105</v>
      </c>
      <c r="AE97" s="111">
        <v>1009.1</v>
      </c>
      <c r="AF97" s="111">
        <v>43.65</v>
      </c>
      <c r="AG97" s="111">
        <v>4.1</v>
      </c>
      <c r="AH97" s="111">
        <v>0</v>
      </c>
      <c r="AI97" s="111">
        <v>0</v>
      </c>
      <c r="AJ97" s="157">
        <f t="shared" si="0"/>
        <v>1056.85</v>
      </c>
      <c r="AK97" s="90">
        <v>2021</v>
      </c>
      <c r="AL97" s="10"/>
    </row>
    <row r="98" spans="1:38" s="8" customFormat="1" ht="47.25">
      <c r="A98" s="10"/>
      <c r="B98" s="81">
        <v>5</v>
      </c>
      <c r="C98" s="81">
        <v>7</v>
      </c>
      <c r="D98" s="81">
        <v>5</v>
      </c>
      <c r="E98" s="81">
        <v>0</v>
      </c>
      <c r="F98" s="81">
        <v>7</v>
      </c>
      <c r="G98" s="81">
        <v>0</v>
      </c>
      <c r="H98" s="81">
        <v>2</v>
      </c>
      <c r="I98" s="81">
        <v>1</v>
      </c>
      <c r="J98" s="81">
        <v>2</v>
      </c>
      <c r="K98" s="81">
        <v>2</v>
      </c>
      <c r="L98" s="81">
        <v>0</v>
      </c>
      <c r="M98" s="81">
        <v>1</v>
      </c>
      <c r="N98" s="81" t="s">
        <v>192</v>
      </c>
      <c r="O98" s="81">
        <v>0</v>
      </c>
      <c r="P98" s="81">
        <v>2</v>
      </c>
      <c r="Q98" s="81">
        <v>3</v>
      </c>
      <c r="R98" s="81">
        <v>0</v>
      </c>
      <c r="S98" s="81"/>
      <c r="T98" s="71"/>
      <c r="U98" s="72"/>
      <c r="V98" s="72"/>
      <c r="W98" s="72"/>
      <c r="X98" s="72"/>
      <c r="Y98" s="72"/>
      <c r="Z98" s="72"/>
      <c r="AA98" s="72"/>
      <c r="AB98" s="72"/>
      <c r="AC98" s="98" t="s">
        <v>207</v>
      </c>
      <c r="AD98" s="109" t="s">
        <v>105</v>
      </c>
      <c r="AE98" s="111">
        <v>1473</v>
      </c>
      <c r="AF98" s="111">
        <v>1579.4</v>
      </c>
      <c r="AG98" s="111">
        <v>1624.9</v>
      </c>
      <c r="AH98" s="111">
        <v>1624.9</v>
      </c>
      <c r="AI98" s="111">
        <v>1624.9</v>
      </c>
      <c r="AJ98" s="157">
        <f t="shared" si="0"/>
        <v>7927.1</v>
      </c>
      <c r="AK98" s="90">
        <v>2021</v>
      </c>
      <c r="AL98" s="10"/>
    </row>
    <row r="99" spans="1:38" s="8" customFormat="1" ht="47.25">
      <c r="A99" s="10"/>
      <c r="B99" s="81">
        <v>5</v>
      </c>
      <c r="C99" s="81">
        <v>7</v>
      </c>
      <c r="D99" s="81">
        <v>5</v>
      </c>
      <c r="E99" s="81">
        <v>0</v>
      </c>
      <c r="F99" s="81">
        <v>7</v>
      </c>
      <c r="G99" s="81">
        <v>0</v>
      </c>
      <c r="H99" s="81">
        <v>2</v>
      </c>
      <c r="I99" s="81">
        <v>1</v>
      </c>
      <c r="J99" s="81">
        <v>2</v>
      </c>
      <c r="K99" s="81">
        <v>2</v>
      </c>
      <c r="L99" s="81">
        <v>0</v>
      </c>
      <c r="M99" s="81">
        <v>1</v>
      </c>
      <c r="N99" s="81">
        <v>1</v>
      </c>
      <c r="O99" s="81">
        <v>0</v>
      </c>
      <c r="P99" s="81">
        <v>2</v>
      </c>
      <c r="Q99" s="81">
        <v>3</v>
      </c>
      <c r="R99" s="81">
        <v>0</v>
      </c>
      <c r="S99" s="81"/>
      <c r="T99" s="71"/>
      <c r="U99" s="72"/>
      <c r="V99" s="72"/>
      <c r="W99" s="72"/>
      <c r="X99" s="72"/>
      <c r="Y99" s="72"/>
      <c r="Z99" s="72"/>
      <c r="AA99" s="72"/>
      <c r="AB99" s="72"/>
      <c r="AC99" s="98" t="s">
        <v>208</v>
      </c>
      <c r="AD99" s="109" t="s">
        <v>105</v>
      </c>
      <c r="AE99" s="111">
        <v>1298.3</v>
      </c>
      <c r="AF99" s="111">
        <v>1277.5</v>
      </c>
      <c r="AG99" s="111">
        <v>1232.9</v>
      </c>
      <c r="AH99" s="111">
        <v>0</v>
      </c>
      <c r="AI99" s="111">
        <v>0</v>
      </c>
      <c r="AJ99" s="157">
        <f t="shared" si="0"/>
        <v>3808.7000000000003</v>
      </c>
      <c r="AK99" s="90">
        <v>2021</v>
      </c>
      <c r="AL99" s="10"/>
    </row>
    <row r="100" spans="1:38" s="8" customFormat="1" ht="47.25">
      <c r="A100" s="10"/>
      <c r="B100" s="69"/>
      <c r="C100" s="69"/>
      <c r="D100" s="69"/>
      <c r="E100" s="70"/>
      <c r="F100" s="70"/>
      <c r="G100" s="70"/>
      <c r="H100" s="70"/>
      <c r="I100" s="70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2"/>
      <c r="V100" s="72"/>
      <c r="W100" s="72"/>
      <c r="X100" s="72"/>
      <c r="Y100" s="72"/>
      <c r="Z100" s="72"/>
      <c r="AA100" s="72"/>
      <c r="AB100" s="72"/>
      <c r="AC100" s="91" t="s">
        <v>217</v>
      </c>
      <c r="AD100" s="109" t="s">
        <v>92</v>
      </c>
      <c r="AE100" s="111">
        <v>100</v>
      </c>
      <c r="AF100" s="111">
        <v>100</v>
      </c>
      <c r="AG100" s="111">
        <v>100</v>
      </c>
      <c r="AH100" s="111">
        <v>100</v>
      </c>
      <c r="AI100" s="111">
        <v>100</v>
      </c>
      <c r="AJ100" s="157">
        <f t="shared" si="0"/>
        <v>500</v>
      </c>
      <c r="AK100" s="90">
        <v>2021</v>
      </c>
      <c r="AL100" s="10"/>
    </row>
    <row r="101" spans="1:38" s="8" customFormat="1" ht="47.25">
      <c r="A101" s="10"/>
      <c r="B101" s="81">
        <v>5</v>
      </c>
      <c r="C101" s="81">
        <v>7</v>
      </c>
      <c r="D101" s="81">
        <v>5</v>
      </c>
      <c r="E101" s="81">
        <v>0</v>
      </c>
      <c r="F101" s="81">
        <v>7</v>
      </c>
      <c r="G101" s="81">
        <v>0</v>
      </c>
      <c r="H101" s="81">
        <v>2</v>
      </c>
      <c r="I101" s="81">
        <v>1</v>
      </c>
      <c r="J101" s="81">
        <v>2</v>
      </c>
      <c r="K101" s="81">
        <v>2</v>
      </c>
      <c r="L101" s="81">
        <v>0</v>
      </c>
      <c r="M101" s="81">
        <v>1</v>
      </c>
      <c r="N101" s="81" t="s">
        <v>192</v>
      </c>
      <c r="O101" s="81">
        <v>0</v>
      </c>
      <c r="P101" s="81">
        <v>2</v>
      </c>
      <c r="Q101" s="81">
        <v>5</v>
      </c>
      <c r="R101" s="81">
        <v>0</v>
      </c>
      <c r="S101" s="71"/>
      <c r="T101" s="71"/>
      <c r="U101" s="72"/>
      <c r="V101" s="72"/>
      <c r="W101" s="72"/>
      <c r="X101" s="72"/>
      <c r="Y101" s="72"/>
      <c r="Z101" s="72"/>
      <c r="AA101" s="72"/>
      <c r="AB101" s="72"/>
      <c r="AC101" s="98" t="s">
        <v>218</v>
      </c>
      <c r="AD101" s="109" t="s">
        <v>105</v>
      </c>
      <c r="AE101" s="111">
        <v>5837.95</v>
      </c>
      <c r="AF101" s="111">
        <v>5493</v>
      </c>
      <c r="AG101" s="111">
        <v>4805.6</v>
      </c>
      <c r="AH101" s="111">
        <v>4935.6</v>
      </c>
      <c r="AI101" s="111">
        <v>4935.6</v>
      </c>
      <c r="AJ101" s="157">
        <f t="shared" si="0"/>
        <v>26007.75</v>
      </c>
      <c r="AK101" s="90">
        <v>2021</v>
      </c>
      <c r="AL101" s="10"/>
    </row>
    <row r="102" spans="1:38" s="8" customFormat="1" ht="47.25">
      <c r="A102" s="10"/>
      <c r="B102" s="81">
        <v>5</v>
      </c>
      <c r="C102" s="81">
        <v>7</v>
      </c>
      <c r="D102" s="81">
        <v>5</v>
      </c>
      <c r="E102" s="81">
        <v>0</v>
      </c>
      <c r="F102" s="81">
        <v>7</v>
      </c>
      <c r="G102" s="81">
        <v>0</v>
      </c>
      <c r="H102" s="81">
        <v>2</v>
      </c>
      <c r="I102" s="81">
        <v>1</v>
      </c>
      <c r="J102" s="81">
        <v>2</v>
      </c>
      <c r="K102" s="81">
        <v>2</v>
      </c>
      <c r="L102" s="81">
        <v>0</v>
      </c>
      <c r="M102" s="81">
        <v>1</v>
      </c>
      <c r="N102" s="81">
        <v>1</v>
      </c>
      <c r="O102" s="81">
        <v>0</v>
      </c>
      <c r="P102" s="81">
        <v>2</v>
      </c>
      <c r="Q102" s="81">
        <v>5</v>
      </c>
      <c r="R102" s="81">
        <v>0</v>
      </c>
      <c r="S102" s="71"/>
      <c r="T102" s="71"/>
      <c r="U102" s="72"/>
      <c r="V102" s="72"/>
      <c r="W102" s="72"/>
      <c r="X102" s="72"/>
      <c r="Y102" s="72"/>
      <c r="Z102" s="72"/>
      <c r="AA102" s="72"/>
      <c r="AB102" s="72"/>
      <c r="AC102" s="98" t="s">
        <v>276</v>
      </c>
      <c r="AD102" s="109" t="s">
        <v>105</v>
      </c>
      <c r="AE102" s="111">
        <v>1208.3</v>
      </c>
      <c r="AF102" s="111">
        <v>1176.4</v>
      </c>
      <c r="AG102" s="111">
        <v>2444.5</v>
      </c>
      <c r="AH102" s="111">
        <v>0</v>
      </c>
      <c r="AI102" s="111">
        <v>0</v>
      </c>
      <c r="AJ102" s="157">
        <f t="shared" si="0"/>
        <v>4829.2</v>
      </c>
      <c r="AK102" s="90">
        <v>2021</v>
      </c>
      <c r="AL102" s="10"/>
    </row>
    <row r="103" spans="1:38" s="8" customFormat="1" ht="31.5">
      <c r="A103" s="10"/>
      <c r="B103" s="49"/>
      <c r="C103" s="49"/>
      <c r="D103" s="49"/>
      <c r="E103" s="59"/>
      <c r="F103" s="59"/>
      <c r="G103" s="59"/>
      <c r="H103" s="59"/>
      <c r="I103" s="59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60"/>
      <c r="V103" s="60"/>
      <c r="W103" s="60"/>
      <c r="X103" s="60"/>
      <c r="Y103" s="60"/>
      <c r="Z103" s="60"/>
      <c r="AA103" s="60"/>
      <c r="AB103" s="60"/>
      <c r="AC103" s="90" t="s">
        <v>111</v>
      </c>
      <c r="AD103" s="108" t="s">
        <v>92</v>
      </c>
      <c r="AE103" s="112">
        <v>22</v>
      </c>
      <c r="AF103" s="112">
        <v>22</v>
      </c>
      <c r="AG103" s="112">
        <v>22</v>
      </c>
      <c r="AH103" s="112">
        <v>22</v>
      </c>
      <c r="AI103" s="112">
        <v>22</v>
      </c>
      <c r="AJ103" s="157">
        <f t="shared" si="0"/>
        <v>110</v>
      </c>
      <c r="AK103" s="90">
        <v>2021</v>
      </c>
      <c r="AL103" s="10"/>
    </row>
    <row r="104" spans="1:38" s="8" customFormat="1" ht="63">
      <c r="A104" s="10"/>
      <c r="B104" s="49"/>
      <c r="C104" s="49"/>
      <c r="D104" s="49"/>
      <c r="E104" s="59"/>
      <c r="F104" s="59"/>
      <c r="G104" s="59"/>
      <c r="H104" s="59"/>
      <c r="I104" s="59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60"/>
      <c r="V104" s="60"/>
      <c r="W104" s="60"/>
      <c r="X104" s="60"/>
      <c r="Y104" s="60"/>
      <c r="Z104" s="60"/>
      <c r="AA104" s="60"/>
      <c r="AB104" s="60"/>
      <c r="AC104" s="90" t="s">
        <v>228</v>
      </c>
      <c r="AD104" s="108" t="s">
        <v>92</v>
      </c>
      <c r="AE104" s="112">
        <v>100</v>
      </c>
      <c r="AF104" s="112">
        <v>100</v>
      </c>
      <c r="AG104" s="112">
        <v>100</v>
      </c>
      <c r="AH104" s="112">
        <v>100</v>
      </c>
      <c r="AI104" s="112">
        <v>100</v>
      </c>
      <c r="AJ104" s="157">
        <f t="shared" si="0"/>
        <v>500</v>
      </c>
      <c r="AK104" s="90">
        <v>2021</v>
      </c>
      <c r="AL104" s="10"/>
    </row>
    <row r="105" spans="1:38" s="8" customFormat="1" ht="63">
      <c r="A105" s="10"/>
      <c r="B105" s="49"/>
      <c r="C105" s="49"/>
      <c r="D105" s="49"/>
      <c r="E105" s="59"/>
      <c r="F105" s="59"/>
      <c r="G105" s="59"/>
      <c r="H105" s="59"/>
      <c r="I105" s="59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60"/>
      <c r="V105" s="60"/>
      <c r="W105" s="60"/>
      <c r="X105" s="60"/>
      <c r="Y105" s="60"/>
      <c r="Z105" s="60"/>
      <c r="AA105" s="60"/>
      <c r="AB105" s="60"/>
      <c r="AC105" s="90" t="s">
        <v>229</v>
      </c>
      <c r="AD105" s="108" t="s">
        <v>92</v>
      </c>
      <c r="AE105" s="112">
        <v>100</v>
      </c>
      <c r="AF105" s="112">
        <v>100</v>
      </c>
      <c r="AG105" s="112">
        <v>100</v>
      </c>
      <c r="AH105" s="112">
        <v>100</v>
      </c>
      <c r="AI105" s="112">
        <v>100</v>
      </c>
      <c r="AJ105" s="157">
        <f t="shared" si="0"/>
        <v>500</v>
      </c>
      <c r="AK105" s="90">
        <v>2021</v>
      </c>
      <c r="AL105" s="10"/>
    </row>
    <row r="106" spans="1:38" s="8" customFormat="1" ht="78.75">
      <c r="A106" s="10"/>
      <c r="B106" s="49"/>
      <c r="C106" s="49"/>
      <c r="D106" s="49"/>
      <c r="E106" s="59"/>
      <c r="F106" s="59"/>
      <c r="G106" s="59"/>
      <c r="H106" s="59"/>
      <c r="I106" s="59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60"/>
      <c r="V106" s="60"/>
      <c r="W106" s="60"/>
      <c r="X106" s="60"/>
      <c r="Y106" s="60"/>
      <c r="Z106" s="60"/>
      <c r="AA106" s="60"/>
      <c r="AB106" s="60"/>
      <c r="AC106" s="90" t="s">
        <v>230</v>
      </c>
      <c r="AD106" s="108" t="s">
        <v>92</v>
      </c>
      <c r="AE106" s="112">
        <v>100</v>
      </c>
      <c r="AF106" s="112">
        <v>100</v>
      </c>
      <c r="AG106" s="112">
        <v>100</v>
      </c>
      <c r="AH106" s="112">
        <v>100</v>
      </c>
      <c r="AI106" s="112">
        <v>100</v>
      </c>
      <c r="AJ106" s="157">
        <f t="shared" si="0"/>
        <v>500</v>
      </c>
      <c r="AK106" s="90">
        <v>2021</v>
      </c>
      <c r="AL106" s="10"/>
    </row>
    <row r="107" spans="1:38" s="8" customFormat="1" ht="63">
      <c r="A107" s="10"/>
      <c r="B107" s="49"/>
      <c r="C107" s="49"/>
      <c r="D107" s="49"/>
      <c r="E107" s="59"/>
      <c r="F107" s="59"/>
      <c r="G107" s="59"/>
      <c r="H107" s="59"/>
      <c r="I107" s="59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60"/>
      <c r="V107" s="60"/>
      <c r="W107" s="60"/>
      <c r="X107" s="60"/>
      <c r="Y107" s="60"/>
      <c r="Z107" s="60"/>
      <c r="AA107" s="60"/>
      <c r="AB107" s="60"/>
      <c r="AC107" s="90" t="s">
        <v>231</v>
      </c>
      <c r="AD107" s="108" t="s">
        <v>92</v>
      </c>
      <c r="AE107" s="112">
        <v>100</v>
      </c>
      <c r="AF107" s="112">
        <v>100</v>
      </c>
      <c r="AG107" s="112">
        <v>100</v>
      </c>
      <c r="AH107" s="112">
        <v>100</v>
      </c>
      <c r="AI107" s="112">
        <v>100</v>
      </c>
      <c r="AJ107" s="157">
        <f t="shared" si="0"/>
        <v>500</v>
      </c>
      <c r="AK107" s="90">
        <v>2021</v>
      </c>
      <c r="AL107" s="10"/>
    </row>
    <row r="108" spans="1:38" s="8" customFormat="1" ht="110.25">
      <c r="A108" s="10"/>
      <c r="B108" s="81">
        <v>5</v>
      </c>
      <c r="C108" s="81">
        <v>7</v>
      </c>
      <c r="D108" s="81">
        <v>5</v>
      </c>
      <c r="E108" s="81">
        <v>0</v>
      </c>
      <c r="F108" s="81">
        <v>7</v>
      </c>
      <c r="G108" s="81">
        <v>0</v>
      </c>
      <c r="H108" s="81">
        <v>2</v>
      </c>
      <c r="I108" s="81">
        <v>1</v>
      </c>
      <c r="J108" s="81">
        <v>2</v>
      </c>
      <c r="K108" s="81">
        <v>2</v>
      </c>
      <c r="L108" s="81">
        <v>0</v>
      </c>
      <c r="M108" s="81">
        <v>1</v>
      </c>
      <c r="N108" s="81">
        <v>1</v>
      </c>
      <c r="O108" s="81">
        <v>0</v>
      </c>
      <c r="P108" s="81">
        <v>7</v>
      </c>
      <c r="Q108" s="81">
        <v>5</v>
      </c>
      <c r="R108" s="81">
        <v>0</v>
      </c>
      <c r="S108" s="81">
        <v>10</v>
      </c>
      <c r="T108" s="71"/>
      <c r="U108" s="72"/>
      <c r="V108" s="72"/>
      <c r="W108" s="72"/>
      <c r="X108" s="72"/>
      <c r="Y108" s="72"/>
      <c r="Z108" s="72"/>
      <c r="AA108" s="72"/>
      <c r="AB108" s="72"/>
      <c r="AC108" s="98" t="s">
        <v>275</v>
      </c>
      <c r="AD108" s="109" t="s">
        <v>3</v>
      </c>
      <c r="AE108" s="111">
        <v>76900.1</v>
      </c>
      <c r="AF108" s="111">
        <v>81358</v>
      </c>
      <c r="AG108" s="111">
        <v>86563.9</v>
      </c>
      <c r="AH108" s="111">
        <v>79850</v>
      </c>
      <c r="AI108" s="111">
        <v>79850</v>
      </c>
      <c r="AJ108" s="157">
        <f t="shared" si="0"/>
        <v>404522</v>
      </c>
      <c r="AK108" s="90">
        <v>2021</v>
      </c>
      <c r="AL108" s="10"/>
    </row>
    <row r="109" spans="1:38" s="8" customFormat="1" ht="47.25">
      <c r="A109" s="10"/>
      <c r="B109" s="81">
        <v>5</v>
      </c>
      <c r="C109" s="81">
        <v>7</v>
      </c>
      <c r="D109" s="81">
        <v>5</v>
      </c>
      <c r="E109" s="81">
        <v>0</v>
      </c>
      <c r="F109" s="81">
        <v>7</v>
      </c>
      <c r="G109" s="81">
        <v>0</v>
      </c>
      <c r="H109" s="81">
        <v>2</v>
      </c>
      <c r="I109" s="81">
        <v>1</v>
      </c>
      <c r="J109" s="81">
        <v>2</v>
      </c>
      <c r="K109" s="81">
        <v>2</v>
      </c>
      <c r="L109" s="81">
        <v>0</v>
      </c>
      <c r="M109" s="81">
        <v>1</v>
      </c>
      <c r="N109" s="81" t="s">
        <v>192</v>
      </c>
      <c r="O109" s="81">
        <v>0</v>
      </c>
      <c r="P109" s="81">
        <v>2</v>
      </c>
      <c r="Q109" s="81">
        <v>0</v>
      </c>
      <c r="R109" s="81">
        <v>0</v>
      </c>
      <c r="S109" s="81">
        <v>1</v>
      </c>
      <c r="T109" s="54"/>
      <c r="U109" s="60"/>
      <c r="V109" s="60"/>
      <c r="W109" s="60"/>
      <c r="X109" s="60"/>
      <c r="Y109" s="60"/>
      <c r="Z109" s="60"/>
      <c r="AA109" s="60"/>
      <c r="AB109" s="60"/>
      <c r="AC109" s="98" t="s">
        <v>246</v>
      </c>
      <c r="AD109" s="109" t="s">
        <v>3</v>
      </c>
      <c r="AE109" s="111">
        <v>0</v>
      </c>
      <c r="AF109" s="111">
        <v>216</v>
      </c>
      <c r="AG109" s="111">
        <v>0</v>
      </c>
      <c r="AH109" s="111">
        <v>0</v>
      </c>
      <c r="AI109" s="111">
        <v>0</v>
      </c>
      <c r="AJ109" s="157">
        <f>AE109+AF109+AG109+AH109+AI109</f>
        <v>216</v>
      </c>
      <c r="AK109" s="90">
        <v>2018</v>
      </c>
      <c r="AL109" s="10"/>
    </row>
    <row r="110" spans="1:38" s="8" customFormat="1" ht="82.5" customHeight="1">
      <c r="A110" s="10"/>
      <c r="B110" s="81">
        <v>5</v>
      </c>
      <c r="C110" s="81">
        <v>7</v>
      </c>
      <c r="D110" s="81">
        <v>5</v>
      </c>
      <c r="E110" s="81">
        <v>0</v>
      </c>
      <c r="F110" s="81">
        <v>7</v>
      </c>
      <c r="G110" s="81">
        <v>0</v>
      </c>
      <c r="H110" s="81">
        <v>2</v>
      </c>
      <c r="I110" s="81">
        <v>1</v>
      </c>
      <c r="J110" s="81">
        <v>2</v>
      </c>
      <c r="K110" s="81">
        <v>2</v>
      </c>
      <c r="L110" s="81">
        <v>0</v>
      </c>
      <c r="M110" s="81">
        <v>1</v>
      </c>
      <c r="N110" s="81" t="s">
        <v>192</v>
      </c>
      <c r="O110" s="81">
        <v>1</v>
      </c>
      <c r="P110" s="81">
        <v>2</v>
      </c>
      <c r="Q110" s="81">
        <v>0</v>
      </c>
      <c r="R110" s="81">
        <v>0</v>
      </c>
      <c r="S110" s="81">
        <v>1</v>
      </c>
      <c r="T110" s="54"/>
      <c r="U110" s="60"/>
      <c r="V110" s="60"/>
      <c r="W110" s="60"/>
      <c r="X110" s="60"/>
      <c r="Y110" s="60"/>
      <c r="Z110" s="60"/>
      <c r="AA110" s="60"/>
      <c r="AB110" s="60"/>
      <c r="AC110" s="98" t="s">
        <v>286</v>
      </c>
      <c r="AD110" s="109" t="s">
        <v>3</v>
      </c>
      <c r="AE110" s="111">
        <v>0</v>
      </c>
      <c r="AF110" s="111">
        <v>0</v>
      </c>
      <c r="AG110" s="111">
        <v>16.9</v>
      </c>
      <c r="AH110" s="111">
        <v>0</v>
      </c>
      <c r="AI110" s="111">
        <v>0</v>
      </c>
      <c r="AJ110" s="157">
        <f>AE110+AF110+AG110+AH110+AI110</f>
        <v>16.9</v>
      </c>
      <c r="AK110" s="90">
        <v>2019</v>
      </c>
      <c r="AL110" s="10"/>
    </row>
    <row r="111" spans="1:38" s="8" customFormat="1" ht="63">
      <c r="A111" s="10"/>
      <c r="B111" s="80">
        <v>5</v>
      </c>
      <c r="C111" s="80">
        <v>7</v>
      </c>
      <c r="D111" s="80">
        <v>5</v>
      </c>
      <c r="E111" s="82">
        <v>0</v>
      </c>
      <c r="F111" s="82">
        <v>7</v>
      </c>
      <c r="G111" s="82">
        <v>0</v>
      </c>
      <c r="H111" s="82">
        <v>2</v>
      </c>
      <c r="I111" s="82">
        <v>1</v>
      </c>
      <c r="J111" s="80">
        <v>2</v>
      </c>
      <c r="K111" s="80">
        <v>2</v>
      </c>
      <c r="L111" s="80">
        <v>7</v>
      </c>
      <c r="M111" s="80">
        <v>4</v>
      </c>
      <c r="N111" s="80">
        <v>0</v>
      </c>
      <c r="O111" s="49">
        <v>0</v>
      </c>
      <c r="P111" s="49">
        <v>0</v>
      </c>
      <c r="Q111" s="49">
        <v>0</v>
      </c>
      <c r="R111" s="49">
        <v>0</v>
      </c>
      <c r="S111" s="54"/>
      <c r="T111" s="54"/>
      <c r="U111" s="60"/>
      <c r="V111" s="60"/>
      <c r="W111" s="60"/>
      <c r="X111" s="60"/>
      <c r="Y111" s="60"/>
      <c r="Z111" s="60"/>
      <c r="AA111" s="60"/>
      <c r="AB111" s="60"/>
      <c r="AC111" s="92" t="s">
        <v>183</v>
      </c>
      <c r="AD111" s="108" t="s">
        <v>3</v>
      </c>
      <c r="AE111" s="112">
        <v>0</v>
      </c>
      <c r="AF111" s="112">
        <v>0</v>
      </c>
      <c r="AG111" s="112">
        <v>0</v>
      </c>
      <c r="AH111" s="112">
        <v>0</v>
      </c>
      <c r="AI111" s="112">
        <v>0</v>
      </c>
      <c r="AJ111" s="157">
        <f t="shared" si="0"/>
        <v>0</v>
      </c>
      <c r="AK111" s="90">
        <v>2021</v>
      </c>
      <c r="AL111" s="10"/>
    </row>
    <row r="112" spans="1:38" s="8" customFormat="1" ht="51.75" customHeight="1">
      <c r="A112" s="10"/>
      <c r="B112" s="80"/>
      <c r="C112" s="80"/>
      <c r="D112" s="80"/>
      <c r="E112" s="82"/>
      <c r="F112" s="82"/>
      <c r="G112" s="82"/>
      <c r="H112" s="82"/>
      <c r="I112" s="82"/>
      <c r="J112" s="80"/>
      <c r="K112" s="80"/>
      <c r="L112" s="80"/>
      <c r="M112" s="80"/>
      <c r="N112" s="80"/>
      <c r="O112" s="49"/>
      <c r="P112" s="49"/>
      <c r="Q112" s="49"/>
      <c r="R112" s="49"/>
      <c r="S112" s="54"/>
      <c r="T112" s="54"/>
      <c r="U112" s="60"/>
      <c r="V112" s="60"/>
      <c r="W112" s="60"/>
      <c r="X112" s="60"/>
      <c r="Y112" s="60"/>
      <c r="Z112" s="60"/>
      <c r="AA112" s="60"/>
      <c r="AB112" s="60"/>
      <c r="AC112" s="92" t="s">
        <v>240</v>
      </c>
      <c r="AD112" s="108" t="s">
        <v>3</v>
      </c>
      <c r="AE112" s="112">
        <v>0</v>
      </c>
      <c r="AF112" s="112">
        <v>0</v>
      </c>
      <c r="AG112" s="112">
        <v>0</v>
      </c>
      <c r="AH112" s="112">
        <v>0</v>
      </c>
      <c r="AI112" s="112">
        <v>0</v>
      </c>
      <c r="AJ112" s="157">
        <f t="shared" si="0"/>
        <v>0</v>
      </c>
      <c r="AK112" s="90">
        <v>2021</v>
      </c>
      <c r="AL112" s="10"/>
    </row>
    <row r="113" spans="1:38" s="8" customFormat="1" ht="63">
      <c r="A113" s="10"/>
      <c r="B113" s="80"/>
      <c r="C113" s="80"/>
      <c r="D113" s="80"/>
      <c r="E113" s="82"/>
      <c r="F113" s="82"/>
      <c r="G113" s="82"/>
      <c r="H113" s="82"/>
      <c r="I113" s="82"/>
      <c r="J113" s="80"/>
      <c r="K113" s="80"/>
      <c r="L113" s="80"/>
      <c r="M113" s="80"/>
      <c r="N113" s="80"/>
      <c r="O113" s="49"/>
      <c r="P113" s="49"/>
      <c r="Q113" s="49"/>
      <c r="R113" s="49"/>
      <c r="S113" s="54"/>
      <c r="T113" s="54"/>
      <c r="U113" s="60"/>
      <c r="V113" s="60"/>
      <c r="W113" s="60"/>
      <c r="X113" s="60"/>
      <c r="Y113" s="60"/>
      <c r="Z113" s="60"/>
      <c r="AA113" s="60"/>
      <c r="AB113" s="60"/>
      <c r="AC113" s="92" t="s">
        <v>241</v>
      </c>
      <c r="AD113" s="108" t="s">
        <v>3</v>
      </c>
      <c r="AE113" s="112">
        <v>0</v>
      </c>
      <c r="AF113" s="112">
        <v>0</v>
      </c>
      <c r="AG113" s="112">
        <v>0</v>
      </c>
      <c r="AH113" s="112">
        <v>0</v>
      </c>
      <c r="AI113" s="112">
        <v>0</v>
      </c>
      <c r="AJ113" s="157">
        <f aca="true" t="shared" si="2" ref="AJ113:AJ184">AE113+AF113+AG113+AH113+AI113</f>
        <v>0</v>
      </c>
      <c r="AK113" s="90">
        <v>2021</v>
      </c>
      <c r="AL113" s="10"/>
    </row>
    <row r="114" spans="1:38" s="8" customFormat="1" ht="63">
      <c r="A114" s="10"/>
      <c r="B114" s="49">
        <v>5</v>
      </c>
      <c r="C114" s="49">
        <v>7</v>
      </c>
      <c r="D114" s="49">
        <v>5</v>
      </c>
      <c r="E114" s="59">
        <v>0</v>
      </c>
      <c r="F114" s="59">
        <v>7</v>
      </c>
      <c r="G114" s="59">
        <v>0</v>
      </c>
      <c r="H114" s="59">
        <v>2</v>
      </c>
      <c r="I114" s="59">
        <v>1</v>
      </c>
      <c r="J114" s="49">
        <v>2</v>
      </c>
      <c r="K114" s="49">
        <v>2</v>
      </c>
      <c r="L114" s="49">
        <v>7</v>
      </c>
      <c r="M114" s="49">
        <v>8</v>
      </c>
      <c r="N114" s="49">
        <v>8</v>
      </c>
      <c r="O114" s="49">
        <v>0</v>
      </c>
      <c r="P114" s="49">
        <v>0</v>
      </c>
      <c r="Q114" s="49">
        <v>0</v>
      </c>
      <c r="R114" s="49">
        <v>0</v>
      </c>
      <c r="S114" s="54"/>
      <c r="T114" s="54"/>
      <c r="U114" s="60"/>
      <c r="V114" s="60"/>
      <c r="W114" s="60"/>
      <c r="X114" s="60"/>
      <c r="Y114" s="60"/>
      <c r="Z114" s="60"/>
      <c r="AA114" s="60"/>
      <c r="AB114" s="66"/>
      <c r="AC114" s="92" t="s">
        <v>191</v>
      </c>
      <c r="AD114" s="108" t="s">
        <v>3</v>
      </c>
      <c r="AE114" s="112">
        <v>0</v>
      </c>
      <c r="AF114" s="112">
        <v>0</v>
      </c>
      <c r="AG114" s="112">
        <v>0</v>
      </c>
      <c r="AH114" s="112">
        <v>0</v>
      </c>
      <c r="AI114" s="112">
        <v>0</v>
      </c>
      <c r="AJ114" s="157">
        <f t="shared" si="2"/>
        <v>0</v>
      </c>
      <c r="AK114" s="112"/>
      <c r="AL114" s="10"/>
    </row>
    <row r="115" spans="1:38" s="8" customFormat="1" ht="63">
      <c r="A115" s="10"/>
      <c r="B115" s="49">
        <v>5</v>
      </c>
      <c r="C115" s="80">
        <v>7</v>
      </c>
      <c r="D115" s="80">
        <v>5</v>
      </c>
      <c r="E115" s="82">
        <v>0</v>
      </c>
      <c r="F115" s="82">
        <v>7</v>
      </c>
      <c r="G115" s="82">
        <v>0</v>
      </c>
      <c r="H115" s="82">
        <v>2</v>
      </c>
      <c r="I115" s="82">
        <v>1</v>
      </c>
      <c r="J115" s="80">
        <v>2</v>
      </c>
      <c r="K115" s="80">
        <v>2</v>
      </c>
      <c r="L115" s="80">
        <v>7</v>
      </c>
      <c r="M115" s="80">
        <v>4</v>
      </c>
      <c r="N115" s="80">
        <v>0</v>
      </c>
      <c r="O115" s="49">
        <v>0</v>
      </c>
      <c r="P115" s="49">
        <v>0</v>
      </c>
      <c r="Q115" s="49">
        <v>0</v>
      </c>
      <c r="R115" s="49">
        <v>0</v>
      </c>
      <c r="S115" s="54"/>
      <c r="T115" s="54"/>
      <c r="U115" s="60"/>
      <c r="V115" s="60"/>
      <c r="W115" s="60"/>
      <c r="X115" s="60"/>
      <c r="Y115" s="60"/>
      <c r="Z115" s="60"/>
      <c r="AA115" s="60"/>
      <c r="AB115" s="60"/>
      <c r="AC115" s="92" t="s">
        <v>211</v>
      </c>
      <c r="AD115" s="108" t="s">
        <v>3</v>
      </c>
      <c r="AE115" s="112">
        <v>0</v>
      </c>
      <c r="AF115" s="112">
        <v>0</v>
      </c>
      <c r="AG115" s="112">
        <v>0</v>
      </c>
      <c r="AH115" s="112">
        <v>0</v>
      </c>
      <c r="AI115" s="112">
        <v>0</v>
      </c>
      <c r="AJ115" s="157">
        <f t="shared" si="2"/>
        <v>0</v>
      </c>
      <c r="AK115" s="112"/>
      <c r="AL115" s="10"/>
    </row>
    <row r="116" spans="1:38" s="73" customFormat="1" ht="31.5">
      <c r="A116" s="68"/>
      <c r="B116" s="69">
        <v>5</v>
      </c>
      <c r="C116" s="69">
        <v>7</v>
      </c>
      <c r="D116" s="69">
        <v>5</v>
      </c>
      <c r="E116" s="70">
        <v>0</v>
      </c>
      <c r="F116" s="70">
        <v>7</v>
      </c>
      <c r="G116" s="70">
        <v>0</v>
      </c>
      <c r="H116" s="70">
        <v>2</v>
      </c>
      <c r="I116" s="70">
        <v>1</v>
      </c>
      <c r="J116" s="69">
        <v>2</v>
      </c>
      <c r="K116" s="69">
        <v>2</v>
      </c>
      <c r="L116" s="69">
        <v>0</v>
      </c>
      <c r="M116" s="69">
        <v>2</v>
      </c>
      <c r="N116" s="69">
        <v>0</v>
      </c>
      <c r="O116" s="69">
        <v>0</v>
      </c>
      <c r="P116" s="69">
        <v>0</v>
      </c>
      <c r="Q116" s="69">
        <v>0</v>
      </c>
      <c r="R116" s="69">
        <v>0</v>
      </c>
      <c r="S116" s="71"/>
      <c r="T116" s="71"/>
      <c r="U116" s="72"/>
      <c r="V116" s="72"/>
      <c r="W116" s="72"/>
      <c r="X116" s="72"/>
      <c r="Y116" s="72"/>
      <c r="Z116" s="72"/>
      <c r="AA116" s="72"/>
      <c r="AB116" s="72"/>
      <c r="AC116" s="98" t="s">
        <v>149</v>
      </c>
      <c r="AD116" s="109" t="s">
        <v>105</v>
      </c>
      <c r="AE116" s="111">
        <v>0</v>
      </c>
      <c r="AF116" s="111">
        <v>0</v>
      </c>
      <c r="AG116" s="111">
        <f>AG119</f>
        <v>1649.3</v>
      </c>
      <c r="AH116" s="111">
        <v>0</v>
      </c>
      <c r="AI116" s="111">
        <v>0</v>
      </c>
      <c r="AJ116" s="157">
        <f t="shared" si="2"/>
        <v>1649.3</v>
      </c>
      <c r="AK116" s="90">
        <v>2021</v>
      </c>
      <c r="AL116" s="68"/>
    </row>
    <row r="117" spans="1:38" s="8" customFormat="1" ht="31.5">
      <c r="A117" s="10"/>
      <c r="B117" s="78"/>
      <c r="C117" s="78"/>
      <c r="D117" s="78"/>
      <c r="E117" s="79"/>
      <c r="F117" s="79"/>
      <c r="G117" s="79"/>
      <c r="H117" s="79"/>
      <c r="I117" s="79"/>
      <c r="J117" s="78"/>
      <c r="K117" s="78"/>
      <c r="L117" s="78"/>
      <c r="M117" s="78"/>
      <c r="N117" s="78"/>
      <c r="O117" s="78"/>
      <c r="P117" s="78"/>
      <c r="Q117" s="78"/>
      <c r="R117" s="78"/>
      <c r="S117" s="54"/>
      <c r="T117" s="54"/>
      <c r="U117" s="60"/>
      <c r="V117" s="60"/>
      <c r="W117" s="60"/>
      <c r="X117" s="60"/>
      <c r="Y117" s="60"/>
      <c r="Z117" s="60"/>
      <c r="AA117" s="60"/>
      <c r="AB117" s="60"/>
      <c r="AC117" s="92" t="s">
        <v>172</v>
      </c>
      <c r="AD117" s="108" t="s">
        <v>105</v>
      </c>
      <c r="AE117" s="112">
        <v>0</v>
      </c>
      <c r="AF117" s="112">
        <v>0</v>
      </c>
      <c r="AG117" s="112">
        <v>0</v>
      </c>
      <c r="AH117" s="112">
        <v>0</v>
      </c>
      <c r="AI117" s="112">
        <v>0</v>
      </c>
      <c r="AJ117" s="157">
        <f t="shared" si="2"/>
        <v>0</v>
      </c>
      <c r="AK117" s="90">
        <v>2021</v>
      </c>
      <c r="AL117" s="10"/>
    </row>
    <row r="118" spans="1:38" s="8" customFormat="1" ht="31.5">
      <c r="A118" s="10"/>
      <c r="B118" s="78"/>
      <c r="C118" s="78"/>
      <c r="D118" s="78"/>
      <c r="E118" s="79"/>
      <c r="F118" s="79"/>
      <c r="G118" s="79"/>
      <c r="H118" s="79"/>
      <c r="I118" s="79"/>
      <c r="J118" s="78"/>
      <c r="K118" s="78"/>
      <c r="L118" s="78"/>
      <c r="M118" s="78"/>
      <c r="N118" s="78"/>
      <c r="O118" s="78"/>
      <c r="P118" s="78"/>
      <c r="Q118" s="78"/>
      <c r="R118" s="78"/>
      <c r="S118" s="54"/>
      <c r="T118" s="54"/>
      <c r="U118" s="60"/>
      <c r="V118" s="60"/>
      <c r="W118" s="60"/>
      <c r="X118" s="60"/>
      <c r="Y118" s="60"/>
      <c r="Z118" s="60"/>
      <c r="AA118" s="60"/>
      <c r="AB118" s="60"/>
      <c r="AC118" s="90" t="s">
        <v>166</v>
      </c>
      <c r="AD118" s="108" t="s">
        <v>92</v>
      </c>
      <c r="AE118" s="112">
        <v>4</v>
      </c>
      <c r="AF118" s="112">
        <v>4</v>
      </c>
      <c r="AG118" s="112">
        <v>4</v>
      </c>
      <c r="AH118" s="112">
        <v>4</v>
      </c>
      <c r="AI118" s="112">
        <v>4</v>
      </c>
      <c r="AJ118" s="157">
        <f>AE118+AF118+AG118+AH118+AI118</f>
        <v>20</v>
      </c>
      <c r="AK118" s="114">
        <v>2021</v>
      </c>
      <c r="AL118" s="10"/>
    </row>
    <row r="119" spans="1:38" s="8" customFormat="1" ht="47.25">
      <c r="A119" s="10"/>
      <c r="B119" s="145">
        <v>5</v>
      </c>
      <c r="C119" s="145">
        <v>7</v>
      </c>
      <c r="D119" s="145">
        <v>5</v>
      </c>
      <c r="E119" s="168">
        <v>0</v>
      </c>
      <c r="F119" s="168">
        <v>7</v>
      </c>
      <c r="G119" s="168">
        <v>0</v>
      </c>
      <c r="H119" s="168">
        <v>2</v>
      </c>
      <c r="I119" s="168">
        <v>1</v>
      </c>
      <c r="J119" s="145">
        <v>2</v>
      </c>
      <c r="K119" s="145">
        <v>2</v>
      </c>
      <c r="L119" s="145" t="s">
        <v>270</v>
      </c>
      <c r="M119" s="145">
        <v>2</v>
      </c>
      <c r="N119" s="145">
        <v>5</v>
      </c>
      <c r="O119" s="169">
        <v>0</v>
      </c>
      <c r="P119" s="169">
        <v>9</v>
      </c>
      <c r="Q119" s="169">
        <v>7</v>
      </c>
      <c r="R119" s="169">
        <v>0</v>
      </c>
      <c r="S119" s="146"/>
      <c r="T119" s="146"/>
      <c r="U119" s="147"/>
      <c r="V119" s="147"/>
      <c r="W119" s="147"/>
      <c r="X119" s="147"/>
      <c r="Y119" s="147"/>
      <c r="Z119" s="147"/>
      <c r="AA119" s="147"/>
      <c r="AB119" s="147"/>
      <c r="AC119" s="152" t="s">
        <v>280</v>
      </c>
      <c r="AD119" s="149" t="s">
        <v>3</v>
      </c>
      <c r="AE119" s="153" t="s">
        <v>281</v>
      </c>
      <c r="AF119" s="153">
        <v>0</v>
      </c>
      <c r="AG119" s="153">
        <v>1649.3</v>
      </c>
      <c r="AH119" s="153">
        <v>0</v>
      </c>
      <c r="AI119" s="153">
        <v>0</v>
      </c>
      <c r="AJ119" s="157">
        <v>1649.3</v>
      </c>
      <c r="AK119" s="90">
        <v>2019</v>
      </c>
      <c r="AL119" s="10"/>
    </row>
    <row r="120" spans="1:38" s="73" customFormat="1" ht="37.5" customHeight="1">
      <c r="A120" s="68"/>
      <c r="B120" s="69">
        <v>5</v>
      </c>
      <c r="C120" s="69">
        <v>7</v>
      </c>
      <c r="D120" s="69">
        <v>5</v>
      </c>
      <c r="E120" s="70">
        <v>0</v>
      </c>
      <c r="F120" s="70">
        <v>7</v>
      </c>
      <c r="G120" s="70">
        <v>0</v>
      </c>
      <c r="H120" s="70">
        <v>2</v>
      </c>
      <c r="I120" s="70">
        <v>1</v>
      </c>
      <c r="J120" s="69">
        <v>2</v>
      </c>
      <c r="K120" s="69">
        <v>2</v>
      </c>
      <c r="L120" s="69">
        <v>0</v>
      </c>
      <c r="M120" s="69">
        <v>3</v>
      </c>
      <c r="N120" s="69">
        <v>0</v>
      </c>
      <c r="O120" s="69">
        <v>0</v>
      </c>
      <c r="P120" s="69">
        <v>0</v>
      </c>
      <c r="Q120" s="69">
        <v>0</v>
      </c>
      <c r="R120" s="69">
        <v>0</v>
      </c>
      <c r="S120" s="71"/>
      <c r="T120" s="71"/>
      <c r="U120" s="72"/>
      <c r="V120" s="72"/>
      <c r="W120" s="72"/>
      <c r="X120" s="72"/>
      <c r="Y120" s="72"/>
      <c r="Z120" s="72"/>
      <c r="AA120" s="72"/>
      <c r="AB120" s="72"/>
      <c r="AC120" s="101" t="s">
        <v>200</v>
      </c>
      <c r="AD120" s="109" t="s">
        <v>105</v>
      </c>
      <c r="AE120" s="111">
        <v>0</v>
      </c>
      <c r="AF120" s="111">
        <v>0</v>
      </c>
      <c r="AG120" s="111">
        <v>0</v>
      </c>
      <c r="AH120" s="111">
        <v>0</v>
      </c>
      <c r="AI120" s="111">
        <v>0</v>
      </c>
      <c r="AJ120" s="157">
        <f t="shared" si="2"/>
        <v>0</v>
      </c>
      <c r="AK120" s="114">
        <v>2021</v>
      </c>
      <c r="AL120" s="68"/>
    </row>
    <row r="121" spans="1:38" s="8" customFormat="1" ht="63">
      <c r="A121" s="10"/>
      <c r="B121" s="49"/>
      <c r="C121" s="49"/>
      <c r="D121" s="49"/>
      <c r="E121" s="59"/>
      <c r="F121" s="59"/>
      <c r="G121" s="59"/>
      <c r="H121" s="59"/>
      <c r="I121" s="59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60"/>
      <c r="V121" s="60"/>
      <c r="W121" s="60"/>
      <c r="X121" s="60"/>
      <c r="Y121" s="60"/>
      <c r="Z121" s="60"/>
      <c r="AA121" s="60"/>
      <c r="AB121" s="60"/>
      <c r="AC121" s="95" t="s">
        <v>201</v>
      </c>
      <c r="AD121" s="108" t="s">
        <v>92</v>
      </c>
      <c r="AE121" s="112">
        <v>9</v>
      </c>
      <c r="AF121" s="112">
        <v>9</v>
      </c>
      <c r="AG121" s="112">
        <v>9</v>
      </c>
      <c r="AH121" s="112">
        <v>9</v>
      </c>
      <c r="AI121" s="112">
        <v>9</v>
      </c>
      <c r="AJ121" s="157">
        <f t="shared" si="2"/>
        <v>45</v>
      </c>
      <c r="AK121" s="114">
        <v>2021</v>
      </c>
      <c r="AL121" s="10"/>
    </row>
    <row r="122" spans="1:38" s="8" customFormat="1" ht="47.25">
      <c r="A122" s="10"/>
      <c r="B122" s="49"/>
      <c r="C122" s="49"/>
      <c r="D122" s="49"/>
      <c r="E122" s="59"/>
      <c r="F122" s="59"/>
      <c r="G122" s="59"/>
      <c r="H122" s="59"/>
      <c r="I122" s="59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60"/>
      <c r="V122" s="60"/>
      <c r="W122" s="60"/>
      <c r="X122" s="60"/>
      <c r="Y122" s="60"/>
      <c r="Z122" s="60"/>
      <c r="AA122" s="60"/>
      <c r="AB122" s="60"/>
      <c r="AC122" s="95" t="s">
        <v>219</v>
      </c>
      <c r="AD122" s="108" t="s">
        <v>92</v>
      </c>
      <c r="AE122" s="112">
        <v>100</v>
      </c>
      <c r="AF122" s="112">
        <v>100</v>
      </c>
      <c r="AG122" s="112">
        <v>100</v>
      </c>
      <c r="AH122" s="112">
        <v>100</v>
      </c>
      <c r="AI122" s="112">
        <v>100</v>
      </c>
      <c r="AJ122" s="157">
        <f t="shared" si="2"/>
        <v>500</v>
      </c>
      <c r="AK122" s="114">
        <v>2021</v>
      </c>
      <c r="AL122" s="10"/>
    </row>
    <row r="123" spans="1:38" s="8" customFormat="1" ht="47.25">
      <c r="A123" s="10"/>
      <c r="B123" s="49"/>
      <c r="C123" s="49"/>
      <c r="D123" s="49"/>
      <c r="E123" s="59"/>
      <c r="F123" s="59"/>
      <c r="G123" s="59"/>
      <c r="H123" s="59"/>
      <c r="I123" s="59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60"/>
      <c r="V123" s="60"/>
      <c r="W123" s="60"/>
      <c r="X123" s="60"/>
      <c r="Y123" s="60"/>
      <c r="Z123" s="60"/>
      <c r="AA123" s="60"/>
      <c r="AB123" s="60"/>
      <c r="AC123" s="95" t="s">
        <v>220</v>
      </c>
      <c r="AD123" s="108" t="s">
        <v>92</v>
      </c>
      <c r="AE123" s="137">
        <v>70</v>
      </c>
      <c r="AF123" s="112">
        <v>70</v>
      </c>
      <c r="AG123" s="112">
        <v>70</v>
      </c>
      <c r="AH123" s="112">
        <v>70</v>
      </c>
      <c r="AI123" s="112">
        <v>70</v>
      </c>
      <c r="AJ123" s="157">
        <f t="shared" si="2"/>
        <v>350</v>
      </c>
      <c r="AK123" s="121">
        <v>2021</v>
      </c>
      <c r="AL123" s="10"/>
    </row>
    <row r="124" spans="1:38" s="8" customFormat="1" ht="47.25">
      <c r="A124" s="10"/>
      <c r="B124" s="49"/>
      <c r="C124" s="49"/>
      <c r="D124" s="49"/>
      <c r="E124" s="59"/>
      <c r="F124" s="59"/>
      <c r="G124" s="59"/>
      <c r="H124" s="59"/>
      <c r="I124" s="59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60"/>
      <c r="V124" s="60"/>
      <c r="W124" s="60"/>
      <c r="X124" s="60"/>
      <c r="Y124" s="60"/>
      <c r="Z124" s="60"/>
      <c r="AA124" s="60"/>
      <c r="AB124" s="60"/>
      <c r="AC124" s="95" t="s">
        <v>221</v>
      </c>
      <c r="AD124" s="108" t="s">
        <v>92</v>
      </c>
      <c r="AE124" s="112">
        <v>100</v>
      </c>
      <c r="AF124" s="112">
        <v>100</v>
      </c>
      <c r="AG124" s="112">
        <v>100</v>
      </c>
      <c r="AH124" s="112">
        <v>100</v>
      </c>
      <c r="AI124" s="112">
        <v>100</v>
      </c>
      <c r="AJ124" s="157">
        <f t="shared" si="2"/>
        <v>500</v>
      </c>
      <c r="AK124" s="90">
        <v>2021</v>
      </c>
      <c r="AL124" s="10"/>
    </row>
    <row r="125" spans="1:38" s="8" customFormat="1" ht="33" customHeight="1">
      <c r="A125" s="10"/>
      <c r="B125" s="78"/>
      <c r="C125" s="78"/>
      <c r="D125" s="78"/>
      <c r="E125" s="79"/>
      <c r="F125" s="79"/>
      <c r="G125" s="79"/>
      <c r="H125" s="79"/>
      <c r="I125" s="79"/>
      <c r="J125" s="78"/>
      <c r="K125" s="78"/>
      <c r="L125" s="78"/>
      <c r="M125" s="78"/>
      <c r="N125" s="78"/>
      <c r="O125" s="78"/>
      <c r="P125" s="78"/>
      <c r="Q125" s="78"/>
      <c r="R125" s="78"/>
      <c r="S125" s="54"/>
      <c r="T125" s="54"/>
      <c r="U125" s="60"/>
      <c r="V125" s="60"/>
      <c r="W125" s="60"/>
      <c r="X125" s="60"/>
      <c r="Y125" s="60"/>
      <c r="Z125" s="60"/>
      <c r="AA125" s="60"/>
      <c r="AB125" s="60"/>
      <c r="AC125" s="102" t="s">
        <v>179</v>
      </c>
      <c r="AD125" s="108" t="s">
        <v>176</v>
      </c>
      <c r="AE125" s="112" t="s">
        <v>136</v>
      </c>
      <c r="AF125" s="112" t="s">
        <v>136</v>
      </c>
      <c r="AG125" s="112" t="s">
        <v>136</v>
      </c>
      <c r="AH125" s="112" t="s">
        <v>136</v>
      </c>
      <c r="AI125" s="112" t="s">
        <v>136</v>
      </c>
      <c r="AJ125" s="157" t="s">
        <v>136</v>
      </c>
      <c r="AK125" s="90">
        <v>2021</v>
      </c>
      <c r="AL125" s="10"/>
    </row>
    <row r="126" spans="1:38" s="8" customFormat="1" ht="33" customHeight="1">
      <c r="A126" s="10"/>
      <c r="B126" s="49"/>
      <c r="C126" s="49"/>
      <c r="D126" s="49"/>
      <c r="E126" s="59"/>
      <c r="F126" s="59"/>
      <c r="G126" s="59"/>
      <c r="H126" s="59"/>
      <c r="I126" s="59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60"/>
      <c r="V126" s="60"/>
      <c r="W126" s="60"/>
      <c r="X126" s="60"/>
      <c r="Y126" s="60"/>
      <c r="Z126" s="60"/>
      <c r="AA126" s="60"/>
      <c r="AB126" s="60"/>
      <c r="AC126" s="90" t="s">
        <v>150</v>
      </c>
      <c r="AD126" s="108" t="s">
        <v>92</v>
      </c>
      <c r="AE126" s="112">
        <v>100</v>
      </c>
      <c r="AF126" s="112">
        <v>100</v>
      </c>
      <c r="AG126" s="112">
        <v>100</v>
      </c>
      <c r="AH126" s="112">
        <v>100</v>
      </c>
      <c r="AI126" s="112">
        <v>100</v>
      </c>
      <c r="AJ126" s="157">
        <f t="shared" si="2"/>
        <v>500</v>
      </c>
      <c r="AK126" s="90">
        <v>2021</v>
      </c>
      <c r="AL126" s="10"/>
    </row>
    <row r="127" spans="1:38" s="8" customFormat="1" ht="31.5">
      <c r="A127" s="10"/>
      <c r="B127" s="78"/>
      <c r="C127" s="78"/>
      <c r="D127" s="78"/>
      <c r="E127" s="79"/>
      <c r="F127" s="79"/>
      <c r="G127" s="79"/>
      <c r="H127" s="79"/>
      <c r="I127" s="79"/>
      <c r="J127" s="78"/>
      <c r="K127" s="78"/>
      <c r="L127" s="78"/>
      <c r="M127" s="78"/>
      <c r="N127" s="78"/>
      <c r="O127" s="78"/>
      <c r="P127" s="78"/>
      <c r="Q127" s="78"/>
      <c r="R127" s="78"/>
      <c r="S127" s="54"/>
      <c r="T127" s="54"/>
      <c r="U127" s="60"/>
      <c r="V127" s="60"/>
      <c r="W127" s="60"/>
      <c r="X127" s="60"/>
      <c r="Y127" s="60"/>
      <c r="Z127" s="60"/>
      <c r="AA127" s="60"/>
      <c r="AB127" s="60"/>
      <c r="AC127" s="102" t="s">
        <v>178</v>
      </c>
      <c r="AD127" s="108" t="s">
        <v>176</v>
      </c>
      <c r="AE127" s="112" t="s">
        <v>136</v>
      </c>
      <c r="AF127" s="112" t="s">
        <v>136</v>
      </c>
      <c r="AG127" s="112" t="s">
        <v>136</v>
      </c>
      <c r="AH127" s="112" t="s">
        <v>136</v>
      </c>
      <c r="AI127" s="112" t="s">
        <v>136</v>
      </c>
      <c r="AJ127" s="157" t="s">
        <v>136</v>
      </c>
      <c r="AK127" s="90">
        <v>2021</v>
      </c>
      <c r="AL127" s="10"/>
    </row>
    <row r="128" spans="1:38" s="8" customFormat="1" ht="30.75" customHeight="1">
      <c r="A128" s="10"/>
      <c r="B128" s="49"/>
      <c r="C128" s="49"/>
      <c r="D128" s="49"/>
      <c r="E128" s="59"/>
      <c r="F128" s="59"/>
      <c r="G128" s="59"/>
      <c r="H128" s="59"/>
      <c r="I128" s="59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60"/>
      <c r="V128" s="60"/>
      <c r="W128" s="60"/>
      <c r="X128" s="60"/>
      <c r="Y128" s="60"/>
      <c r="Z128" s="60"/>
      <c r="AA128" s="60"/>
      <c r="AB128" s="60"/>
      <c r="AC128" s="90" t="s">
        <v>151</v>
      </c>
      <c r="AD128" s="108" t="s">
        <v>92</v>
      </c>
      <c r="AE128" s="112">
        <v>100</v>
      </c>
      <c r="AF128" s="112">
        <v>100</v>
      </c>
      <c r="AG128" s="112">
        <v>100</v>
      </c>
      <c r="AH128" s="112">
        <v>100</v>
      </c>
      <c r="AI128" s="112">
        <v>100</v>
      </c>
      <c r="AJ128" s="157">
        <f t="shared" si="2"/>
        <v>500</v>
      </c>
      <c r="AK128" s="90">
        <v>2021</v>
      </c>
      <c r="AL128" s="10"/>
    </row>
    <row r="129" spans="1:38" s="8" customFormat="1" ht="39.75" customHeight="1">
      <c r="A129" s="10"/>
      <c r="B129" s="49"/>
      <c r="C129" s="49"/>
      <c r="D129" s="49"/>
      <c r="E129" s="59"/>
      <c r="F129" s="59"/>
      <c r="G129" s="59"/>
      <c r="H129" s="59"/>
      <c r="I129" s="59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60"/>
      <c r="V129" s="60"/>
      <c r="W129" s="60"/>
      <c r="X129" s="60"/>
      <c r="Y129" s="60"/>
      <c r="Z129" s="60"/>
      <c r="AA129" s="60"/>
      <c r="AB129" s="60"/>
      <c r="AC129" s="90" t="s">
        <v>152</v>
      </c>
      <c r="AD129" s="108" t="s">
        <v>92</v>
      </c>
      <c r="AE129" s="112">
        <v>100</v>
      </c>
      <c r="AF129" s="112">
        <v>100</v>
      </c>
      <c r="AG129" s="112">
        <v>100</v>
      </c>
      <c r="AH129" s="112">
        <v>100</v>
      </c>
      <c r="AI129" s="112">
        <v>100</v>
      </c>
      <c r="AJ129" s="157">
        <f t="shared" si="2"/>
        <v>500</v>
      </c>
      <c r="AK129" s="90">
        <v>2021</v>
      </c>
      <c r="AL129" s="10"/>
    </row>
    <row r="130" spans="1:38" s="8" customFormat="1" ht="45" customHeight="1">
      <c r="A130" s="10"/>
      <c r="B130" s="78"/>
      <c r="C130" s="78"/>
      <c r="D130" s="78"/>
      <c r="E130" s="79"/>
      <c r="F130" s="79"/>
      <c r="G130" s="79"/>
      <c r="H130" s="79"/>
      <c r="I130" s="79"/>
      <c r="J130" s="78"/>
      <c r="K130" s="78"/>
      <c r="L130" s="78"/>
      <c r="M130" s="78"/>
      <c r="N130" s="78"/>
      <c r="O130" s="78"/>
      <c r="P130" s="78"/>
      <c r="Q130" s="78"/>
      <c r="R130" s="78"/>
      <c r="S130" s="54"/>
      <c r="T130" s="54"/>
      <c r="U130" s="60"/>
      <c r="V130" s="60"/>
      <c r="W130" s="60"/>
      <c r="X130" s="60"/>
      <c r="Y130" s="60"/>
      <c r="Z130" s="60"/>
      <c r="AA130" s="60"/>
      <c r="AB130" s="60"/>
      <c r="AC130" s="102" t="s">
        <v>222</v>
      </c>
      <c r="AD130" s="108" t="s">
        <v>176</v>
      </c>
      <c r="AE130" s="112" t="s">
        <v>136</v>
      </c>
      <c r="AF130" s="112" t="s">
        <v>136</v>
      </c>
      <c r="AG130" s="112" t="s">
        <v>136</v>
      </c>
      <c r="AH130" s="112" t="s">
        <v>136</v>
      </c>
      <c r="AI130" s="112" t="s">
        <v>136</v>
      </c>
      <c r="AJ130" s="157" t="s">
        <v>136</v>
      </c>
      <c r="AK130" s="90">
        <v>2021</v>
      </c>
      <c r="AL130" s="10"/>
    </row>
    <row r="131" spans="1:38" s="8" customFormat="1" ht="36.75" customHeight="1">
      <c r="A131" s="10"/>
      <c r="B131" s="78"/>
      <c r="C131" s="78"/>
      <c r="D131" s="78"/>
      <c r="E131" s="79"/>
      <c r="F131" s="79"/>
      <c r="G131" s="79"/>
      <c r="H131" s="79"/>
      <c r="I131" s="79"/>
      <c r="J131" s="78"/>
      <c r="K131" s="78"/>
      <c r="L131" s="78"/>
      <c r="M131" s="78"/>
      <c r="N131" s="78"/>
      <c r="O131" s="78"/>
      <c r="P131" s="78"/>
      <c r="Q131" s="78"/>
      <c r="R131" s="78"/>
      <c r="S131" s="54"/>
      <c r="T131" s="54"/>
      <c r="U131" s="60"/>
      <c r="V131" s="60"/>
      <c r="W131" s="60"/>
      <c r="X131" s="60"/>
      <c r="Y131" s="60"/>
      <c r="Z131" s="60"/>
      <c r="AA131" s="60"/>
      <c r="AB131" s="60"/>
      <c r="AC131" s="90" t="s">
        <v>223</v>
      </c>
      <c r="AD131" s="108" t="s">
        <v>92</v>
      </c>
      <c r="AE131" s="137">
        <v>100</v>
      </c>
      <c r="AF131" s="112">
        <v>100</v>
      </c>
      <c r="AG131" s="112">
        <v>100</v>
      </c>
      <c r="AH131" s="112">
        <v>100</v>
      </c>
      <c r="AI131" s="112">
        <v>100</v>
      </c>
      <c r="AJ131" s="157">
        <f t="shared" si="2"/>
        <v>500</v>
      </c>
      <c r="AK131" s="90">
        <v>2021</v>
      </c>
      <c r="AL131" s="10"/>
    </row>
    <row r="132" spans="1:38" s="8" customFormat="1" ht="47.25" customHeight="1">
      <c r="A132" s="10"/>
      <c r="B132" s="49"/>
      <c r="C132" s="49"/>
      <c r="D132" s="49"/>
      <c r="E132" s="59"/>
      <c r="F132" s="59"/>
      <c r="G132" s="59"/>
      <c r="H132" s="59"/>
      <c r="I132" s="59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60"/>
      <c r="V132" s="60"/>
      <c r="W132" s="60"/>
      <c r="X132" s="60"/>
      <c r="Y132" s="60"/>
      <c r="Z132" s="60"/>
      <c r="AA132" s="60"/>
      <c r="AB132" s="60"/>
      <c r="AC132" s="90" t="s">
        <v>224</v>
      </c>
      <c r="AD132" s="108" t="s">
        <v>92</v>
      </c>
      <c r="AE132" s="112">
        <v>100</v>
      </c>
      <c r="AF132" s="112">
        <v>100</v>
      </c>
      <c r="AG132" s="112">
        <v>100</v>
      </c>
      <c r="AH132" s="112">
        <v>100</v>
      </c>
      <c r="AI132" s="112">
        <v>100</v>
      </c>
      <c r="AJ132" s="157">
        <f t="shared" si="2"/>
        <v>500</v>
      </c>
      <c r="AK132" s="90">
        <v>2021</v>
      </c>
      <c r="AL132" s="10"/>
    </row>
    <row r="133" spans="1:40" s="74" customFormat="1" ht="31.5">
      <c r="A133" s="161"/>
      <c r="B133" s="154">
        <v>5</v>
      </c>
      <c r="C133" s="154">
        <v>7</v>
      </c>
      <c r="D133" s="154">
        <v>5</v>
      </c>
      <c r="E133" s="154">
        <v>0</v>
      </c>
      <c r="F133" s="154">
        <v>7</v>
      </c>
      <c r="G133" s="154">
        <v>0</v>
      </c>
      <c r="H133" s="154">
        <v>3</v>
      </c>
      <c r="I133" s="154">
        <v>1</v>
      </c>
      <c r="J133" s="154">
        <v>2</v>
      </c>
      <c r="K133" s="154">
        <v>3</v>
      </c>
      <c r="L133" s="154">
        <v>0</v>
      </c>
      <c r="M133" s="154">
        <v>0</v>
      </c>
      <c r="N133" s="154">
        <v>0</v>
      </c>
      <c r="O133" s="154">
        <v>0</v>
      </c>
      <c r="P133" s="154">
        <v>0</v>
      </c>
      <c r="Q133" s="154">
        <v>0</v>
      </c>
      <c r="R133" s="154">
        <v>0</v>
      </c>
      <c r="S133" s="155"/>
      <c r="T133" s="155"/>
      <c r="U133" s="156"/>
      <c r="V133" s="156"/>
      <c r="W133" s="156"/>
      <c r="X133" s="156"/>
      <c r="Y133" s="156"/>
      <c r="Z133" s="156"/>
      <c r="AA133" s="156"/>
      <c r="AB133" s="163"/>
      <c r="AC133" s="164" t="s">
        <v>99</v>
      </c>
      <c r="AD133" s="158" t="s">
        <v>3</v>
      </c>
      <c r="AE133" s="160">
        <f>AE134+AE155</f>
        <v>5622.25</v>
      </c>
      <c r="AF133" s="160">
        <f>AF134+AF155</f>
        <v>6360.900000000001</v>
      </c>
      <c r="AG133" s="160">
        <f>AG134+AG155+AG159+AG161</f>
        <v>6428</v>
      </c>
      <c r="AH133" s="160">
        <f>AH134+AH155+AH159+AH161</f>
        <v>4740</v>
      </c>
      <c r="AI133" s="160">
        <f>AI134+AI155+AI159+AI161</f>
        <v>4440</v>
      </c>
      <c r="AJ133" s="157">
        <f t="shared" si="2"/>
        <v>27591.15</v>
      </c>
      <c r="AK133" s="90">
        <v>2021</v>
      </c>
      <c r="AL133" s="67"/>
      <c r="AN133" s="74" t="s">
        <v>181</v>
      </c>
    </row>
    <row r="134" spans="1:40" s="73" customFormat="1" ht="31.5">
      <c r="A134" s="68"/>
      <c r="B134" s="69">
        <v>5</v>
      </c>
      <c r="C134" s="69">
        <v>7</v>
      </c>
      <c r="D134" s="69">
        <v>5</v>
      </c>
      <c r="E134" s="70">
        <v>0</v>
      </c>
      <c r="F134" s="70">
        <v>7</v>
      </c>
      <c r="G134" s="70">
        <v>0</v>
      </c>
      <c r="H134" s="70">
        <v>3</v>
      </c>
      <c r="I134" s="70">
        <v>1</v>
      </c>
      <c r="J134" s="69">
        <v>2</v>
      </c>
      <c r="K134" s="69">
        <v>3</v>
      </c>
      <c r="L134" s="69">
        <v>0</v>
      </c>
      <c r="M134" s="69">
        <v>1</v>
      </c>
      <c r="N134" s="69">
        <v>0</v>
      </c>
      <c r="O134" s="69">
        <v>0</v>
      </c>
      <c r="P134" s="69">
        <v>0</v>
      </c>
      <c r="Q134" s="69">
        <v>0</v>
      </c>
      <c r="R134" s="69">
        <v>0</v>
      </c>
      <c r="S134" s="71"/>
      <c r="T134" s="71"/>
      <c r="U134" s="72"/>
      <c r="V134" s="72"/>
      <c r="W134" s="72"/>
      <c r="X134" s="72"/>
      <c r="Y134" s="72"/>
      <c r="Z134" s="72"/>
      <c r="AA134" s="72"/>
      <c r="AB134" s="75"/>
      <c r="AC134" s="98" t="s">
        <v>153</v>
      </c>
      <c r="AD134" s="109" t="s">
        <v>3</v>
      </c>
      <c r="AE134" s="111">
        <f>AE137+AE140+AE149+AE151+AE154+AE152+AE153+AE141</f>
        <v>5426.25</v>
      </c>
      <c r="AF134" s="111">
        <f>AF137+AF149+AF151+AF152+AF153+AF154+AF145+AF147+AF141</f>
        <v>6209.900000000001</v>
      </c>
      <c r="AG134" s="111">
        <f>AG137+AG149+AG151+AG152+AG153+AG154+AG145+AG141+AG148+AG146</f>
        <v>6269.6</v>
      </c>
      <c r="AH134" s="111">
        <f>AH137+AH149+AH151+AH152+AH153+AH154+AH145+AH141</f>
        <v>4650</v>
      </c>
      <c r="AI134" s="111">
        <f>AI137+AI149+AI151+AI152+AI153+AI154+AI145+AI141</f>
        <v>4350</v>
      </c>
      <c r="AJ134" s="160">
        <f>AE134+AF134+AG134+AH134+AI134</f>
        <v>26905.75</v>
      </c>
      <c r="AK134" s="90">
        <v>2021</v>
      </c>
      <c r="AL134" s="68"/>
      <c r="AN134" s="73" t="s">
        <v>181</v>
      </c>
    </row>
    <row r="135" spans="1:38" s="8" customFormat="1" ht="47.25">
      <c r="A135" s="10"/>
      <c r="B135" s="49"/>
      <c r="C135" s="49"/>
      <c r="D135" s="49"/>
      <c r="E135" s="59"/>
      <c r="F135" s="59"/>
      <c r="G135" s="59"/>
      <c r="H135" s="59"/>
      <c r="I135" s="59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60"/>
      <c r="V135" s="60"/>
      <c r="W135" s="60"/>
      <c r="X135" s="60"/>
      <c r="Y135" s="60"/>
      <c r="Z135" s="60"/>
      <c r="AA135" s="60"/>
      <c r="AB135" s="66"/>
      <c r="AC135" s="90" t="s">
        <v>114</v>
      </c>
      <c r="AD135" s="108" t="s">
        <v>92</v>
      </c>
      <c r="AE135" s="112">
        <v>70</v>
      </c>
      <c r="AF135" s="112">
        <v>71</v>
      </c>
      <c r="AG135" s="112">
        <v>71</v>
      </c>
      <c r="AH135" s="112">
        <v>71</v>
      </c>
      <c r="AI135" s="112">
        <v>71</v>
      </c>
      <c r="AJ135" s="157">
        <f t="shared" si="2"/>
        <v>354</v>
      </c>
      <c r="AK135" s="90">
        <v>2021</v>
      </c>
      <c r="AL135" s="10"/>
    </row>
    <row r="136" spans="1:38" s="8" customFormat="1" ht="31.5">
      <c r="A136" s="10"/>
      <c r="B136" s="49"/>
      <c r="C136" s="49"/>
      <c r="D136" s="49"/>
      <c r="E136" s="59"/>
      <c r="F136" s="59"/>
      <c r="G136" s="59"/>
      <c r="H136" s="59"/>
      <c r="I136" s="59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60"/>
      <c r="V136" s="60"/>
      <c r="W136" s="60"/>
      <c r="X136" s="60"/>
      <c r="Y136" s="60"/>
      <c r="Z136" s="60"/>
      <c r="AA136" s="60"/>
      <c r="AB136" s="66"/>
      <c r="AC136" s="90" t="s">
        <v>115</v>
      </c>
      <c r="AD136" s="108" t="s">
        <v>116</v>
      </c>
      <c r="AE136" s="112">
        <v>18</v>
      </c>
      <c r="AF136" s="112">
        <v>18</v>
      </c>
      <c r="AG136" s="112">
        <v>18</v>
      </c>
      <c r="AH136" s="112">
        <v>18</v>
      </c>
      <c r="AI136" s="112">
        <v>18</v>
      </c>
      <c r="AJ136" s="157">
        <f t="shared" si="2"/>
        <v>90</v>
      </c>
      <c r="AK136" s="90">
        <v>2021</v>
      </c>
      <c r="AL136" s="10"/>
    </row>
    <row r="137" spans="1:40" s="8" customFormat="1" ht="36.75" customHeight="1">
      <c r="A137" s="10"/>
      <c r="B137" s="69">
        <v>5</v>
      </c>
      <c r="C137" s="69">
        <v>7</v>
      </c>
      <c r="D137" s="69">
        <v>5</v>
      </c>
      <c r="E137" s="81">
        <v>0</v>
      </c>
      <c r="F137" s="81">
        <v>7</v>
      </c>
      <c r="G137" s="81">
        <v>0</v>
      </c>
      <c r="H137" s="81">
        <v>3</v>
      </c>
      <c r="I137" s="81">
        <v>1</v>
      </c>
      <c r="J137" s="81">
        <v>2</v>
      </c>
      <c r="K137" s="81">
        <v>3</v>
      </c>
      <c r="L137" s="81">
        <v>0</v>
      </c>
      <c r="M137" s="81">
        <v>1</v>
      </c>
      <c r="N137" s="81">
        <v>2</v>
      </c>
      <c r="O137" s="81">
        <v>0</v>
      </c>
      <c r="P137" s="81">
        <v>0</v>
      </c>
      <c r="Q137" s="81">
        <v>2</v>
      </c>
      <c r="R137" s="81">
        <v>0</v>
      </c>
      <c r="S137" s="81">
        <v>1</v>
      </c>
      <c r="T137" s="54"/>
      <c r="U137" s="60"/>
      <c r="V137" s="60"/>
      <c r="W137" s="60"/>
      <c r="X137" s="60"/>
      <c r="Y137" s="60"/>
      <c r="Z137" s="60"/>
      <c r="AA137" s="60"/>
      <c r="AB137" s="66"/>
      <c r="AC137" s="98" t="s">
        <v>100</v>
      </c>
      <c r="AD137" s="109" t="s">
        <v>3</v>
      </c>
      <c r="AE137" s="111">
        <v>4649.8</v>
      </c>
      <c r="AF137" s="111">
        <v>4652.6</v>
      </c>
      <c r="AG137" s="111">
        <v>4946.7</v>
      </c>
      <c r="AH137" s="111">
        <v>4650</v>
      </c>
      <c r="AI137" s="111">
        <v>4350</v>
      </c>
      <c r="AJ137" s="157">
        <f t="shared" si="2"/>
        <v>23249.100000000002</v>
      </c>
      <c r="AK137" s="90">
        <v>2021</v>
      </c>
      <c r="AL137" s="10"/>
      <c r="AN137" s="8" t="s">
        <v>181</v>
      </c>
    </row>
    <row r="138" spans="1:38" s="8" customFormat="1" ht="39.75" customHeight="1">
      <c r="A138" s="10"/>
      <c r="B138" s="49"/>
      <c r="C138" s="49"/>
      <c r="D138" s="49"/>
      <c r="E138" s="59"/>
      <c r="F138" s="59"/>
      <c r="G138" s="59"/>
      <c r="H138" s="59"/>
      <c r="I138" s="59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60"/>
      <c r="V138" s="60"/>
      <c r="W138" s="60"/>
      <c r="X138" s="60"/>
      <c r="Y138" s="60"/>
      <c r="Z138" s="60"/>
      <c r="AA138" s="60"/>
      <c r="AB138" s="66"/>
      <c r="AC138" s="90" t="s">
        <v>124</v>
      </c>
      <c r="AD138" s="108" t="s">
        <v>92</v>
      </c>
      <c r="AE138" s="112">
        <v>39</v>
      </c>
      <c r="AF138" s="112">
        <v>39</v>
      </c>
      <c r="AG138" s="112">
        <v>39</v>
      </c>
      <c r="AH138" s="112">
        <v>39</v>
      </c>
      <c r="AI138" s="112">
        <v>39</v>
      </c>
      <c r="AJ138" s="157">
        <f t="shared" si="2"/>
        <v>195</v>
      </c>
      <c r="AK138" s="90">
        <v>2021</v>
      </c>
      <c r="AL138" s="10"/>
    </row>
    <row r="139" spans="1:38" s="8" customFormat="1" ht="38.25" customHeight="1">
      <c r="A139" s="10"/>
      <c r="B139" s="49"/>
      <c r="C139" s="49"/>
      <c r="D139" s="49"/>
      <c r="E139" s="59"/>
      <c r="F139" s="59"/>
      <c r="G139" s="59"/>
      <c r="H139" s="59"/>
      <c r="I139" s="59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60"/>
      <c r="V139" s="60"/>
      <c r="W139" s="60"/>
      <c r="X139" s="60"/>
      <c r="Y139" s="60"/>
      <c r="Z139" s="60"/>
      <c r="AA139" s="60"/>
      <c r="AB139" s="66"/>
      <c r="AC139" s="90" t="s">
        <v>125</v>
      </c>
      <c r="AD139" s="108" t="s">
        <v>92</v>
      </c>
      <c r="AE139" s="112">
        <v>2</v>
      </c>
      <c r="AF139" s="112">
        <v>2</v>
      </c>
      <c r="AG139" s="112">
        <v>2</v>
      </c>
      <c r="AH139" s="112">
        <v>2</v>
      </c>
      <c r="AI139" s="112">
        <v>2</v>
      </c>
      <c r="AJ139" s="157">
        <f t="shared" si="2"/>
        <v>10</v>
      </c>
      <c r="AK139" s="90">
        <v>2021</v>
      </c>
      <c r="AL139" s="10"/>
    </row>
    <row r="140" spans="1:38" s="8" customFormat="1" ht="33.75" customHeight="1">
      <c r="A140" s="10"/>
      <c r="B140" s="78">
        <v>5</v>
      </c>
      <c r="C140" s="78">
        <v>7</v>
      </c>
      <c r="D140" s="78">
        <v>5</v>
      </c>
      <c r="E140" s="79">
        <v>0</v>
      </c>
      <c r="F140" s="79">
        <v>7</v>
      </c>
      <c r="G140" s="79">
        <v>0</v>
      </c>
      <c r="H140" s="79">
        <v>3</v>
      </c>
      <c r="I140" s="79">
        <v>1</v>
      </c>
      <c r="J140" s="78">
        <v>2</v>
      </c>
      <c r="K140" s="78">
        <v>3</v>
      </c>
      <c r="L140" s="78">
        <v>2</v>
      </c>
      <c r="M140" s="78">
        <v>1</v>
      </c>
      <c r="N140" s="78">
        <v>0</v>
      </c>
      <c r="O140" s="78">
        <v>0</v>
      </c>
      <c r="P140" s="78">
        <v>0</v>
      </c>
      <c r="Q140" s="78">
        <v>0</v>
      </c>
      <c r="R140" s="78">
        <v>0</v>
      </c>
      <c r="S140" s="54"/>
      <c r="T140" s="54"/>
      <c r="U140" s="60"/>
      <c r="V140" s="60"/>
      <c r="W140" s="60"/>
      <c r="X140" s="60"/>
      <c r="Y140" s="60"/>
      <c r="Z140" s="60"/>
      <c r="AA140" s="60"/>
      <c r="AB140" s="66"/>
      <c r="AC140" s="92" t="s">
        <v>173</v>
      </c>
      <c r="AD140" s="108" t="s">
        <v>105</v>
      </c>
      <c r="AE140" s="112">
        <v>0</v>
      </c>
      <c r="AF140" s="112">
        <v>0</v>
      </c>
      <c r="AG140" s="112">
        <v>0</v>
      </c>
      <c r="AH140" s="112">
        <v>0</v>
      </c>
      <c r="AI140" s="112">
        <v>0</v>
      </c>
      <c r="AJ140" s="157">
        <f t="shared" si="2"/>
        <v>0</v>
      </c>
      <c r="AK140" s="90">
        <v>2021</v>
      </c>
      <c r="AL140" s="10"/>
    </row>
    <row r="141" spans="1:38" s="8" customFormat="1" ht="33.75" customHeight="1">
      <c r="A141" s="10"/>
      <c r="B141" s="81">
        <v>5</v>
      </c>
      <c r="C141" s="81">
        <v>7</v>
      </c>
      <c r="D141" s="81">
        <v>5</v>
      </c>
      <c r="E141" s="81">
        <v>0</v>
      </c>
      <c r="F141" s="81">
        <v>7</v>
      </c>
      <c r="G141" s="81">
        <v>0</v>
      </c>
      <c r="H141" s="81">
        <v>3</v>
      </c>
      <c r="I141" s="85">
        <v>1</v>
      </c>
      <c r="J141" s="85">
        <v>2</v>
      </c>
      <c r="K141" s="85">
        <v>3</v>
      </c>
      <c r="L141" s="85">
        <v>0</v>
      </c>
      <c r="M141" s="85">
        <v>1</v>
      </c>
      <c r="N141" s="85">
        <v>2</v>
      </c>
      <c r="O141" s="85">
        <v>0</v>
      </c>
      <c r="P141" s="85">
        <v>0</v>
      </c>
      <c r="Q141" s="85">
        <v>3</v>
      </c>
      <c r="R141" s="85">
        <v>0</v>
      </c>
      <c r="S141" s="85">
        <v>1</v>
      </c>
      <c r="T141" s="71"/>
      <c r="U141" s="72"/>
      <c r="V141" s="72"/>
      <c r="W141" s="72"/>
      <c r="X141" s="72"/>
      <c r="Y141" s="72"/>
      <c r="Z141" s="72"/>
      <c r="AA141" s="72"/>
      <c r="AB141" s="72"/>
      <c r="AC141" s="152" t="s">
        <v>250</v>
      </c>
      <c r="AD141" s="149" t="s">
        <v>105</v>
      </c>
      <c r="AE141" s="153">
        <v>0</v>
      </c>
      <c r="AF141" s="153">
        <v>32</v>
      </c>
      <c r="AG141" s="153">
        <v>46.2</v>
      </c>
      <c r="AH141" s="153">
        <v>0</v>
      </c>
      <c r="AI141" s="153">
        <v>0</v>
      </c>
      <c r="AJ141" s="157">
        <f t="shared" si="2"/>
        <v>78.2</v>
      </c>
      <c r="AK141" s="90">
        <v>2021</v>
      </c>
      <c r="AL141" s="10"/>
    </row>
    <row r="142" spans="1:38" s="8" customFormat="1" ht="41.25" customHeight="1">
      <c r="A142" s="10"/>
      <c r="B142" s="49"/>
      <c r="C142" s="49"/>
      <c r="D142" s="49"/>
      <c r="E142" s="59"/>
      <c r="F142" s="59"/>
      <c r="G142" s="59"/>
      <c r="H142" s="59"/>
      <c r="I142" s="59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60"/>
      <c r="V142" s="60"/>
      <c r="W142" s="60"/>
      <c r="X142" s="60"/>
      <c r="Y142" s="60"/>
      <c r="Z142" s="60"/>
      <c r="AA142" s="60"/>
      <c r="AB142" s="66"/>
      <c r="AC142" s="90" t="s">
        <v>133</v>
      </c>
      <c r="AD142" s="108" t="s">
        <v>92</v>
      </c>
      <c r="AE142" s="112">
        <v>100</v>
      </c>
      <c r="AF142" s="112">
        <v>100</v>
      </c>
      <c r="AG142" s="112">
        <v>100</v>
      </c>
      <c r="AH142" s="112">
        <v>100</v>
      </c>
      <c r="AI142" s="112">
        <v>100</v>
      </c>
      <c r="AJ142" s="157">
        <f t="shared" si="2"/>
        <v>500</v>
      </c>
      <c r="AK142" s="90">
        <v>2021</v>
      </c>
      <c r="AL142" s="10"/>
    </row>
    <row r="143" spans="1:39" s="8" customFormat="1" ht="37.5" customHeight="1">
      <c r="A143" s="10"/>
      <c r="B143" s="49"/>
      <c r="C143" s="49"/>
      <c r="D143" s="49"/>
      <c r="E143" s="59"/>
      <c r="F143" s="59"/>
      <c r="G143" s="59"/>
      <c r="H143" s="59"/>
      <c r="I143" s="59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60"/>
      <c r="V143" s="60"/>
      <c r="W143" s="60"/>
      <c r="X143" s="60"/>
      <c r="Y143" s="60"/>
      <c r="Z143" s="60"/>
      <c r="AA143" s="60"/>
      <c r="AB143" s="66"/>
      <c r="AC143" s="90" t="s">
        <v>134</v>
      </c>
      <c r="AD143" s="108" t="s">
        <v>92</v>
      </c>
      <c r="AE143" s="112">
        <v>0</v>
      </c>
      <c r="AF143" s="112">
        <v>0</v>
      </c>
      <c r="AG143" s="112">
        <v>0</v>
      </c>
      <c r="AH143" s="112">
        <v>0</v>
      </c>
      <c r="AI143" s="112">
        <v>0</v>
      </c>
      <c r="AJ143" s="157">
        <f t="shared" si="2"/>
        <v>0</v>
      </c>
      <c r="AK143" s="90"/>
      <c r="AL143" s="10"/>
      <c r="AM143" s="8" t="s">
        <v>181</v>
      </c>
    </row>
    <row r="144" spans="1:38" s="8" customFormat="1" ht="37.5" customHeight="1">
      <c r="A144" s="10"/>
      <c r="B144" s="49"/>
      <c r="C144" s="49"/>
      <c r="D144" s="49"/>
      <c r="E144" s="59"/>
      <c r="F144" s="59"/>
      <c r="G144" s="59"/>
      <c r="H144" s="59"/>
      <c r="I144" s="59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60"/>
      <c r="V144" s="60"/>
      <c r="W144" s="60"/>
      <c r="X144" s="60"/>
      <c r="Y144" s="60"/>
      <c r="Z144" s="60"/>
      <c r="AA144" s="60"/>
      <c r="AB144" s="66"/>
      <c r="AC144" s="90" t="s">
        <v>135</v>
      </c>
      <c r="AD144" s="108" t="s">
        <v>126</v>
      </c>
      <c r="AE144" s="112">
        <v>4.5</v>
      </c>
      <c r="AF144" s="112">
        <v>4.2</v>
      </c>
      <c r="AG144" s="112">
        <v>4.1</v>
      </c>
      <c r="AH144" s="112">
        <v>4.1</v>
      </c>
      <c r="AI144" s="112">
        <v>4.1</v>
      </c>
      <c r="AJ144" s="157">
        <f t="shared" si="2"/>
        <v>21</v>
      </c>
      <c r="AK144" s="90">
        <v>2021</v>
      </c>
      <c r="AL144" s="10"/>
    </row>
    <row r="145" spans="1:38" s="8" customFormat="1" ht="60.75" customHeight="1">
      <c r="A145" s="143"/>
      <c r="B145" s="69">
        <v>5</v>
      </c>
      <c r="C145" s="69">
        <v>7</v>
      </c>
      <c r="D145" s="69">
        <v>5</v>
      </c>
      <c r="E145" s="81">
        <v>0</v>
      </c>
      <c r="F145" s="81">
        <v>7</v>
      </c>
      <c r="G145" s="81">
        <v>0</v>
      </c>
      <c r="H145" s="81">
        <v>3</v>
      </c>
      <c r="I145" s="81">
        <v>1</v>
      </c>
      <c r="J145" s="81">
        <v>2</v>
      </c>
      <c r="K145" s="81">
        <v>3</v>
      </c>
      <c r="L145" s="81">
        <v>0</v>
      </c>
      <c r="M145" s="81">
        <v>1</v>
      </c>
      <c r="N145" s="81">
        <v>1</v>
      </c>
      <c r="O145" s="81">
        <v>0</v>
      </c>
      <c r="P145" s="81">
        <v>2</v>
      </c>
      <c r="Q145" s="81">
        <v>0</v>
      </c>
      <c r="R145" s="81">
        <v>0</v>
      </c>
      <c r="S145" s="81">
        <v>1</v>
      </c>
      <c r="T145" s="54"/>
      <c r="U145" s="60"/>
      <c r="V145" s="60"/>
      <c r="W145" s="60"/>
      <c r="X145" s="60"/>
      <c r="Y145" s="60"/>
      <c r="Z145" s="60"/>
      <c r="AA145" s="60"/>
      <c r="AB145" s="66"/>
      <c r="AC145" s="98" t="s">
        <v>247</v>
      </c>
      <c r="AD145" s="109" t="s">
        <v>3</v>
      </c>
      <c r="AE145" s="111">
        <v>0</v>
      </c>
      <c r="AF145" s="111">
        <v>273</v>
      </c>
      <c r="AG145" s="111">
        <v>0</v>
      </c>
      <c r="AH145" s="111">
        <v>0</v>
      </c>
      <c r="AI145" s="111">
        <v>0</v>
      </c>
      <c r="AJ145" s="157">
        <f>AE145+AF145+AG145+AH145+AI145</f>
        <v>273</v>
      </c>
      <c r="AK145" s="90">
        <v>2018</v>
      </c>
      <c r="AL145" s="10"/>
    </row>
    <row r="146" spans="1:38" s="8" customFormat="1" ht="72.75" customHeight="1">
      <c r="A146" s="143"/>
      <c r="B146" s="69">
        <v>5</v>
      </c>
      <c r="C146" s="69">
        <v>7</v>
      </c>
      <c r="D146" s="69">
        <v>5</v>
      </c>
      <c r="E146" s="81">
        <v>0</v>
      </c>
      <c r="F146" s="81">
        <v>7</v>
      </c>
      <c r="G146" s="81">
        <v>0</v>
      </c>
      <c r="H146" s="81">
        <v>3</v>
      </c>
      <c r="I146" s="81">
        <v>1</v>
      </c>
      <c r="J146" s="81">
        <v>2</v>
      </c>
      <c r="K146" s="81">
        <v>3</v>
      </c>
      <c r="L146" s="81">
        <v>0</v>
      </c>
      <c r="M146" s="81">
        <v>1</v>
      </c>
      <c r="N146" s="81">
        <v>1</v>
      </c>
      <c r="O146" s="81">
        <v>1</v>
      </c>
      <c r="P146" s="81">
        <v>2</v>
      </c>
      <c r="Q146" s="81">
        <v>0</v>
      </c>
      <c r="R146" s="81">
        <v>0</v>
      </c>
      <c r="S146" s="81">
        <v>1</v>
      </c>
      <c r="T146" s="54"/>
      <c r="U146" s="60"/>
      <c r="V146" s="60"/>
      <c r="W146" s="60"/>
      <c r="X146" s="60"/>
      <c r="Y146" s="60"/>
      <c r="Z146" s="60"/>
      <c r="AA146" s="60"/>
      <c r="AB146" s="66"/>
      <c r="AC146" s="98" t="s">
        <v>289</v>
      </c>
      <c r="AD146" s="109" t="s">
        <v>3</v>
      </c>
      <c r="AE146" s="111">
        <v>0</v>
      </c>
      <c r="AF146" s="111">
        <v>0</v>
      </c>
      <c r="AG146" s="111">
        <v>147.6</v>
      </c>
      <c r="AH146" s="111">
        <v>0</v>
      </c>
      <c r="AI146" s="111">
        <v>0</v>
      </c>
      <c r="AJ146" s="157">
        <f>AE146+AF146+AG146+AH146+AI146</f>
        <v>147.6</v>
      </c>
      <c r="AK146" s="90">
        <v>2019</v>
      </c>
      <c r="AL146" s="10"/>
    </row>
    <row r="147" spans="1:38" s="8" customFormat="1" ht="60.75" customHeight="1">
      <c r="A147" s="143"/>
      <c r="B147" s="69">
        <v>5</v>
      </c>
      <c r="C147" s="69">
        <v>7</v>
      </c>
      <c r="D147" s="69">
        <v>5</v>
      </c>
      <c r="E147" s="81">
        <v>0</v>
      </c>
      <c r="F147" s="81">
        <v>7</v>
      </c>
      <c r="G147" s="81">
        <v>0</v>
      </c>
      <c r="H147" s="81">
        <v>3</v>
      </c>
      <c r="I147" s="81">
        <v>1</v>
      </c>
      <c r="J147" s="81">
        <v>2</v>
      </c>
      <c r="K147" s="81">
        <v>3</v>
      </c>
      <c r="L147" s="81">
        <v>0</v>
      </c>
      <c r="M147" s="81">
        <v>1</v>
      </c>
      <c r="N147" s="81" t="s">
        <v>192</v>
      </c>
      <c r="O147" s="81">
        <v>0</v>
      </c>
      <c r="P147" s="81">
        <v>2</v>
      </c>
      <c r="Q147" s="81">
        <v>0</v>
      </c>
      <c r="R147" s="81">
        <v>0</v>
      </c>
      <c r="S147" s="81">
        <v>1</v>
      </c>
      <c r="T147" s="54"/>
      <c r="U147" s="60"/>
      <c r="V147" s="60"/>
      <c r="W147" s="60"/>
      <c r="X147" s="60"/>
      <c r="Y147" s="60"/>
      <c r="Z147" s="60"/>
      <c r="AA147" s="60"/>
      <c r="AB147" s="66"/>
      <c r="AC147" s="98" t="s">
        <v>247</v>
      </c>
      <c r="AD147" s="109" t="s">
        <v>3</v>
      </c>
      <c r="AE147" s="111">
        <v>0</v>
      </c>
      <c r="AF147" s="111">
        <v>28</v>
      </c>
      <c r="AG147" s="111">
        <v>0</v>
      </c>
      <c r="AH147" s="111">
        <v>0</v>
      </c>
      <c r="AI147" s="111">
        <v>0</v>
      </c>
      <c r="AJ147" s="157">
        <f>AE147+AF147+AG147+AH147+AI147</f>
        <v>28</v>
      </c>
      <c r="AK147" s="90">
        <v>2018</v>
      </c>
      <c r="AL147" s="10"/>
    </row>
    <row r="148" spans="1:38" s="8" customFormat="1" ht="60.75" customHeight="1">
      <c r="A148" s="143"/>
      <c r="B148" s="69">
        <v>5</v>
      </c>
      <c r="C148" s="69">
        <v>7</v>
      </c>
      <c r="D148" s="69">
        <v>5</v>
      </c>
      <c r="E148" s="81">
        <v>0</v>
      </c>
      <c r="F148" s="81">
        <v>7</v>
      </c>
      <c r="G148" s="81">
        <v>0</v>
      </c>
      <c r="H148" s="81">
        <v>3</v>
      </c>
      <c r="I148" s="81">
        <v>1</v>
      </c>
      <c r="J148" s="81">
        <v>2</v>
      </c>
      <c r="K148" s="81">
        <v>3</v>
      </c>
      <c r="L148" s="81">
        <v>0</v>
      </c>
      <c r="M148" s="81">
        <v>1</v>
      </c>
      <c r="N148" s="81" t="s">
        <v>192</v>
      </c>
      <c r="O148" s="81">
        <v>1</v>
      </c>
      <c r="P148" s="81">
        <v>2</v>
      </c>
      <c r="Q148" s="81">
        <v>0</v>
      </c>
      <c r="R148" s="81">
        <v>0</v>
      </c>
      <c r="S148" s="81">
        <v>1</v>
      </c>
      <c r="T148" s="54"/>
      <c r="U148" s="60"/>
      <c r="V148" s="60"/>
      <c r="W148" s="60"/>
      <c r="X148" s="60"/>
      <c r="Y148" s="60"/>
      <c r="Z148" s="60"/>
      <c r="AA148" s="60"/>
      <c r="AB148" s="66"/>
      <c r="AC148" s="98" t="s">
        <v>288</v>
      </c>
      <c r="AD148" s="109" t="s">
        <v>3</v>
      </c>
      <c r="AE148" s="111">
        <v>0</v>
      </c>
      <c r="AF148" s="111">
        <v>0</v>
      </c>
      <c r="AG148" s="111">
        <v>0.8</v>
      </c>
      <c r="AH148" s="111">
        <v>0</v>
      </c>
      <c r="AI148" s="111">
        <v>0</v>
      </c>
      <c r="AJ148" s="157">
        <f>AE148+AF148+AG148+AH148+AI148</f>
        <v>0.8</v>
      </c>
      <c r="AK148" s="90">
        <v>2019</v>
      </c>
      <c r="AL148" s="10"/>
    </row>
    <row r="149" spans="1:38" s="8" customFormat="1" ht="47.25" customHeight="1">
      <c r="A149" s="10"/>
      <c r="B149" s="69">
        <v>5</v>
      </c>
      <c r="C149" s="69">
        <v>7</v>
      </c>
      <c r="D149" s="69">
        <v>5</v>
      </c>
      <c r="E149" s="81">
        <v>0</v>
      </c>
      <c r="F149" s="85">
        <v>7</v>
      </c>
      <c r="G149" s="85">
        <v>0</v>
      </c>
      <c r="H149" s="85">
        <v>3</v>
      </c>
      <c r="I149" s="85">
        <v>1</v>
      </c>
      <c r="J149" s="85">
        <v>2</v>
      </c>
      <c r="K149" s="85">
        <v>3</v>
      </c>
      <c r="L149" s="85">
        <v>0</v>
      </c>
      <c r="M149" s="85">
        <v>1</v>
      </c>
      <c r="N149" s="85">
        <v>2</v>
      </c>
      <c r="O149" s="85">
        <v>0</v>
      </c>
      <c r="P149" s="85">
        <v>8</v>
      </c>
      <c r="Q149" s="85">
        <v>3</v>
      </c>
      <c r="R149" s="85">
        <v>0</v>
      </c>
      <c r="S149" s="84">
        <v>1</v>
      </c>
      <c r="T149" s="54"/>
      <c r="U149" s="60"/>
      <c r="V149" s="60"/>
      <c r="W149" s="60"/>
      <c r="X149" s="60"/>
      <c r="Y149" s="60"/>
      <c r="Z149" s="60"/>
      <c r="AA149" s="60"/>
      <c r="AB149" s="66"/>
      <c r="AC149" s="152" t="s">
        <v>190</v>
      </c>
      <c r="AD149" s="149" t="s">
        <v>3</v>
      </c>
      <c r="AE149" s="111">
        <v>0</v>
      </c>
      <c r="AF149" s="111">
        <v>0</v>
      </c>
      <c r="AG149" s="111">
        <v>0</v>
      </c>
      <c r="AH149" s="111">
        <v>0</v>
      </c>
      <c r="AI149" s="111">
        <v>0</v>
      </c>
      <c r="AJ149" s="157">
        <f t="shared" si="2"/>
        <v>0</v>
      </c>
      <c r="AK149" s="90">
        <v>2017</v>
      </c>
      <c r="AL149" s="10"/>
    </row>
    <row r="150" spans="1:39" s="8" customFormat="1" ht="35.25" customHeight="1">
      <c r="A150" s="10"/>
      <c r="B150" s="49">
        <v>5</v>
      </c>
      <c r="C150" s="49">
        <v>7</v>
      </c>
      <c r="D150" s="49">
        <v>5</v>
      </c>
      <c r="E150" s="59">
        <v>0</v>
      </c>
      <c r="F150" s="59">
        <v>7</v>
      </c>
      <c r="G150" s="59">
        <v>0</v>
      </c>
      <c r="H150" s="59">
        <v>3</v>
      </c>
      <c r="I150" s="59">
        <v>1</v>
      </c>
      <c r="J150" s="49">
        <v>2</v>
      </c>
      <c r="K150" s="49">
        <v>3</v>
      </c>
      <c r="L150" s="49">
        <v>7</v>
      </c>
      <c r="M150" s="49">
        <v>8</v>
      </c>
      <c r="N150" s="49">
        <v>8</v>
      </c>
      <c r="O150" s="49">
        <v>0</v>
      </c>
      <c r="P150" s="49">
        <v>0</v>
      </c>
      <c r="Q150" s="49">
        <v>0</v>
      </c>
      <c r="R150" s="49">
        <v>0</v>
      </c>
      <c r="S150" s="54"/>
      <c r="T150" s="54"/>
      <c r="U150" s="60"/>
      <c r="V150" s="60"/>
      <c r="W150" s="60"/>
      <c r="X150" s="60"/>
      <c r="Y150" s="60"/>
      <c r="Z150" s="60"/>
      <c r="AA150" s="60"/>
      <c r="AB150" s="66"/>
      <c r="AC150" s="92" t="s">
        <v>184</v>
      </c>
      <c r="AD150" s="108" t="s">
        <v>3</v>
      </c>
      <c r="AE150" s="112">
        <v>0</v>
      </c>
      <c r="AF150" s="112">
        <v>0</v>
      </c>
      <c r="AG150" s="112">
        <v>0</v>
      </c>
      <c r="AH150" s="112">
        <v>0</v>
      </c>
      <c r="AI150" s="112">
        <v>0</v>
      </c>
      <c r="AJ150" s="157">
        <f t="shared" si="2"/>
        <v>0</v>
      </c>
      <c r="AK150" s="90"/>
      <c r="AL150" s="10"/>
      <c r="AM150" s="83"/>
    </row>
    <row r="151" spans="1:39" s="8" customFormat="1" ht="72.75" customHeight="1">
      <c r="A151" s="10"/>
      <c r="B151" s="78">
        <v>5</v>
      </c>
      <c r="C151" s="78">
        <v>7</v>
      </c>
      <c r="D151" s="78">
        <v>5</v>
      </c>
      <c r="E151" s="79">
        <v>0</v>
      </c>
      <c r="F151" s="79">
        <v>7</v>
      </c>
      <c r="G151" s="79">
        <v>0</v>
      </c>
      <c r="H151" s="79">
        <v>3</v>
      </c>
      <c r="I151" s="79">
        <v>1</v>
      </c>
      <c r="J151" s="78">
        <v>2</v>
      </c>
      <c r="K151" s="78">
        <v>3</v>
      </c>
      <c r="L151" s="78">
        <v>0</v>
      </c>
      <c r="M151" s="78">
        <v>1</v>
      </c>
      <c r="N151" s="78">
        <v>1</v>
      </c>
      <c r="O151" s="78">
        <v>0</v>
      </c>
      <c r="P151" s="78">
        <v>4</v>
      </c>
      <c r="Q151" s="78">
        <v>8</v>
      </c>
      <c r="R151" s="78">
        <v>0</v>
      </c>
      <c r="S151" s="54"/>
      <c r="T151" s="54"/>
      <c r="U151" s="60"/>
      <c r="V151" s="60"/>
      <c r="W151" s="60"/>
      <c r="X151" s="60"/>
      <c r="Y151" s="60"/>
      <c r="Z151" s="60"/>
      <c r="AA151" s="60"/>
      <c r="AB151" s="66"/>
      <c r="AC151" s="92" t="s">
        <v>238</v>
      </c>
      <c r="AD151" s="108" t="s">
        <v>3</v>
      </c>
      <c r="AE151" s="170">
        <v>300</v>
      </c>
      <c r="AF151" s="170">
        <v>0</v>
      </c>
      <c r="AG151" s="170">
        <v>0</v>
      </c>
      <c r="AH151" s="170">
        <v>0</v>
      </c>
      <c r="AI151" s="170">
        <v>0</v>
      </c>
      <c r="AJ151" s="157">
        <f t="shared" si="2"/>
        <v>300</v>
      </c>
      <c r="AK151" s="90">
        <v>2017</v>
      </c>
      <c r="AL151" s="10"/>
      <c r="AM151" s="83"/>
    </row>
    <row r="152" spans="1:39" s="8" customFormat="1" ht="72.75" customHeight="1">
      <c r="A152" s="10"/>
      <c r="B152" s="78">
        <v>5</v>
      </c>
      <c r="C152" s="78">
        <v>7</v>
      </c>
      <c r="D152" s="78">
        <v>5</v>
      </c>
      <c r="E152" s="79">
        <v>0</v>
      </c>
      <c r="F152" s="79">
        <v>7</v>
      </c>
      <c r="G152" s="79">
        <v>0</v>
      </c>
      <c r="H152" s="79">
        <v>3</v>
      </c>
      <c r="I152" s="79">
        <v>1</v>
      </c>
      <c r="J152" s="78">
        <v>2</v>
      </c>
      <c r="K152" s="78">
        <v>3</v>
      </c>
      <c r="L152" s="78">
        <v>0</v>
      </c>
      <c r="M152" s="78">
        <v>1</v>
      </c>
      <c r="N152" s="78" t="s">
        <v>192</v>
      </c>
      <c r="O152" s="78">
        <v>0</v>
      </c>
      <c r="P152" s="78">
        <v>4</v>
      </c>
      <c r="Q152" s="78">
        <v>8</v>
      </c>
      <c r="R152" s="78">
        <v>0</v>
      </c>
      <c r="S152" s="54"/>
      <c r="T152" s="54"/>
      <c r="U152" s="60"/>
      <c r="V152" s="60"/>
      <c r="W152" s="60"/>
      <c r="X152" s="60"/>
      <c r="Y152" s="60"/>
      <c r="Z152" s="60"/>
      <c r="AA152" s="60"/>
      <c r="AB152" s="66"/>
      <c r="AC152" s="92" t="s">
        <v>238</v>
      </c>
      <c r="AD152" s="108" t="s">
        <v>3</v>
      </c>
      <c r="AE152" s="111">
        <v>34</v>
      </c>
      <c r="AF152" s="111">
        <v>0</v>
      </c>
      <c r="AG152" s="111">
        <v>0</v>
      </c>
      <c r="AH152" s="111">
        <v>0</v>
      </c>
      <c r="AI152" s="111">
        <v>0</v>
      </c>
      <c r="AJ152" s="157">
        <f t="shared" si="2"/>
        <v>34</v>
      </c>
      <c r="AK152" s="90">
        <v>2017</v>
      </c>
      <c r="AL152" s="10"/>
      <c r="AM152" s="83"/>
    </row>
    <row r="153" spans="1:39" s="8" customFormat="1" ht="53.25" customHeight="1">
      <c r="A153" s="10"/>
      <c r="B153" s="78">
        <v>5</v>
      </c>
      <c r="C153" s="78">
        <v>7</v>
      </c>
      <c r="D153" s="78">
        <v>5</v>
      </c>
      <c r="E153" s="79">
        <v>0</v>
      </c>
      <c r="F153" s="79">
        <v>7</v>
      </c>
      <c r="G153" s="79">
        <v>0</v>
      </c>
      <c r="H153" s="79">
        <v>3</v>
      </c>
      <c r="I153" s="79">
        <v>1</v>
      </c>
      <c r="J153" s="78">
        <v>2</v>
      </c>
      <c r="K153" s="78">
        <v>3</v>
      </c>
      <c r="L153" s="78">
        <v>0</v>
      </c>
      <c r="M153" s="78">
        <v>1</v>
      </c>
      <c r="N153" s="78">
        <v>1</v>
      </c>
      <c r="O153" s="78">
        <v>0</v>
      </c>
      <c r="P153" s="78">
        <v>6</v>
      </c>
      <c r="Q153" s="78">
        <v>9</v>
      </c>
      <c r="R153" s="78">
        <v>0</v>
      </c>
      <c r="S153" s="54"/>
      <c r="T153" s="54"/>
      <c r="U153" s="60"/>
      <c r="V153" s="60"/>
      <c r="W153" s="60"/>
      <c r="X153" s="60"/>
      <c r="Y153" s="60"/>
      <c r="Z153" s="60"/>
      <c r="AA153" s="60"/>
      <c r="AB153" s="66"/>
      <c r="AC153" s="92" t="s">
        <v>277</v>
      </c>
      <c r="AD153" s="108" t="s">
        <v>3</v>
      </c>
      <c r="AE153" s="111">
        <v>406.25</v>
      </c>
      <c r="AF153" s="111">
        <v>1112.3</v>
      </c>
      <c r="AG153" s="111">
        <v>1112.3</v>
      </c>
      <c r="AH153" s="111">
        <v>0</v>
      </c>
      <c r="AI153" s="111">
        <v>0</v>
      </c>
      <c r="AJ153" s="157">
        <f t="shared" si="2"/>
        <v>2630.85</v>
      </c>
      <c r="AK153" s="90">
        <v>2021</v>
      </c>
      <c r="AL153" s="10"/>
      <c r="AM153" s="83"/>
    </row>
    <row r="154" spans="1:39" s="8" customFormat="1" ht="72.75" customHeight="1">
      <c r="A154" s="10"/>
      <c r="B154" s="78">
        <v>5</v>
      </c>
      <c r="C154" s="78">
        <v>7</v>
      </c>
      <c r="D154" s="78">
        <v>5</v>
      </c>
      <c r="E154" s="79">
        <v>0</v>
      </c>
      <c r="F154" s="79">
        <v>7</v>
      </c>
      <c r="G154" s="79">
        <v>0</v>
      </c>
      <c r="H154" s="79">
        <v>3</v>
      </c>
      <c r="I154" s="79">
        <v>1</v>
      </c>
      <c r="J154" s="78">
        <v>2</v>
      </c>
      <c r="K154" s="78">
        <v>3</v>
      </c>
      <c r="L154" s="78">
        <v>0</v>
      </c>
      <c r="M154" s="78">
        <v>1</v>
      </c>
      <c r="N154" s="78" t="s">
        <v>192</v>
      </c>
      <c r="O154" s="78">
        <v>0</v>
      </c>
      <c r="P154" s="78">
        <v>6</v>
      </c>
      <c r="Q154" s="78">
        <v>9</v>
      </c>
      <c r="R154" s="78">
        <v>0</v>
      </c>
      <c r="S154" s="54"/>
      <c r="T154" s="54"/>
      <c r="U154" s="60"/>
      <c r="V154" s="60"/>
      <c r="W154" s="60"/>
      <c r="X154" s="60"/>
      <c r="Y154" s="60"/>
      <c r="Z154" s="60"/>
      <c r="AA154" s="60"/>
      <c r="AB154" s="66"/>
      <c r="AC154" s="92" t="s">
        <v>279</v>
      </c>
      <c r="AD154" s="108" t="s">
        <v>278</v>
      </c>
      <c r="AE154" s="111">
        <v>36.2</v>
      </c>
      <c r="AF154" s="111">
        <v>112</v>
      </c>
      <c r="AG154" s="111">
        <v>16</v>
      </c>
      <c r="AH154" s="111">
        <v>0</v>
      </c>
      <c r="AI154" s="111">
        <v>0</v>
      </c>
      <c r="AJ154" s="157">
        <f t="shared" si="2"/>
        <v>164.2</v>
      </c>
      <c r="AK154" s="90">
        <v>2021</v>
      </c>
      <c r="AL154" s="10"/>
      <c r="AM154" s="83"/>
    </row>
    <row r="155" spans="1:38" s="73" customFormat="1" ht="51" customHeight="1">
      <c r="A155" s="68"/>
      <c r="B155" s="69">
        <v>5</v>
      </c>
      <c r="C155" s="69">
        <v>7</v>
      </c>
      <c r="D155" s="69">
        <v>5</v>
      </c>
      <c r="E155" s="70">
        <v>0</v>
      </c>
      <c r="F155" s="70">
        <v>7</v>
      </c>
      <c r="G155" s="70">
        <v>0</v>
      </c>
      <c r="H155" s="70">
        <v>9</v>
      </c>
      <c r="I155" s="70">
        <v>1</v>
      </c>
      <c r="J155" s="69">
        <v>2</v>
      </c>
      <c r="K155" s="69">
        <v>3</v>
      </c>
      <c r="L155" s="69">
        <v>0</v>
      </c>
      <c r="M155" s="69">
        <v>2</v>
      </c>
      <c r="N155" s="69">
        <v>0</v>
      </c>
      <c r="O155" s="69">
        <v>0</v>
      </c>
      <c r="P155" s="69">
        <v>0</v>
      </c>
      <c r="Q155" s="69">
        <v>0</v>
      </c>
      <c r="R155" s="69">
        <v>0</v>
      </c>
      <c r="S155" s="71"/>
      <c r="T155" s="71"/>
      <c r="U155" s="72"/>
      <c r="V155" s="72"/>
      <c r="W155" s="72"/>
      <c r="X155" s="72"/>
      <c r="Y155" s="72"/>
      <c r="Z155" s="72"/>
      <c r="AA155" s="72"/>
      <c r="AB155" s="75"/>
      <c r="AC155" s="98" t="s">
        <v>154</v>
      </c>
      <c r="AD155" s="109" t="s">
        <v>3</v>
      </c>
      <c r="AE155" s="111">
        <f>AE163+AE159+AE161</f>
        <v>196</v>
      </c>
      <c r="AF155" s="111">
        <f>AF159+AF161+AF163</f>
        <v>151</v>
      </c>
      <c r="AG155" s="111">
        <f>AG160+AG162+AG163</f>
        <v>158.4</v>
      </c>
      <c r="AH155" s="111">
        <f>AH159+AH161+AH163+AH160+AH162</f>
        <v>90</v>
      </c>
      <c r="AI155" s="111">
        <f>AI159+AI161+AI163+AI160+AI162</f>
        <v>90</v>
      </c>
      <c r="AJ155" s="157">
        <f t="shared" si="2"/>
        <v>685.4</v>
      </c>
      <c r="AK155" s="90">
        <v>2021</v>
      </c>
      <c r="AL155" s="68"/>
    </row>
    <row r="156" spans="1:38" s="8" customFormat="1" ht="36.75" customHeight="1">
      <c r="A156" s="10"/>
      <c r="B156" s="49"/>
      <c r="C156" s="49"/>
      <c r="D156" s="49"/>
      <c r="E156" s="59"/>
      <c r="F156" s="59"/>
      <c r="G156" s="59"/>
      <c r="H156" s="59"/>
      <c r="I156" s="59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60"/>
      <c r="V156" s="60"/>
      <c r="W156" s="60"/>
      <c r="X156" s="60"/>
      <c r="Y156" s="60"/>
      <c r="Z156" s="60"/>
      <c r="AA156" s="60"/>
      <c r="AB156" s="66"/>
      <c r="AC156" s="90" t="s">
        <v>121</v>
      </c>
      <c r="AD156" s="108" t="s">
        <v>116</v>
      </c>
      <c r="AE156" s="111">
        <v>445</v>
      </c>
      <c r="AF156" s="111">
        <v>445</v>
      </c>
      <c r="AG156" s="111">
        <v>445</v>
      </c>
      <c r="AH156" s="111">
        <v>445</v>
      </c>
      <c r="AI156" s="111">
        <v>445</v>
      </c>
      <c r="AJ156" s="157">
        <f t="shared" si="2"/>
        <v>2225</v>
      </c>
      <c r="AK156" s="90">
        <v>2021</v>
      </c>
      <c r="AL156" s="10"/>
    </row>
    <row r="157" spans="1:38" s="8" customFormat="1" ht="39.75" customHeight="1">
      <c r="A157" s="10"/>
      <c r="B157" s="49"/>
      <c r="C157" s="49"/>
      <c r="D157" s="49"/>
      <c r="E157" s="59"/>
      <c r="F157" s="59"/>
      <c r="G157" s="59"/>
      <c r="H157" s="59"/>
      <c r="I157" s="59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60"/>
      <c r="V157" s="60"/>
      <c r="W157" s="60"/>
      <c r="X157" s="60"/>
      <c r="Y157" s="60"/>
      <c r="Z157" s="60"/>
      <c r="AA157" s="60"/>
      <c r="AB157" s="66"/>
      <c r="AC157" s="90" t="s">
        <v>117</v>
      </c>
      <c r="AD157" s="108" t="s">
        <v>92</v>
      </c>
      <c r="AE157" s="112">
        <v>30</v>
      </c>
      <c r="AF157" s="112">
        <v>30</v>
      </c>
      <c r="AG157" s="112">
        <v>25</v>
      </c>
      <c r="AH157" s="112">
        <v>25</v>
      </c>
      <c r="AI157" s="112">
        <v>25</v>
      </c>
      <c r="AJ157" s="157">
        <f t="shared" si="2"/>
        <v>135</v>
      </c>
      <c r="AK157" s="90">
        <v>2021</v>
      </c>
      <c r="AL157" s="10"/>
    </row>
    <row r="158" spans="1:38" s="8" customFormat="1" ht="41.25" customHeight="1">
      <c r="A158" s="10"/>
      <c r="B158" s="49"/>
      <c r="C158" s="49"/>
      <c r="D158" s="49"/>
      <c r="E158" s="59"/>
      <c r="F158" s="59"/>
      <c r="G158" s="59"/>
      <c r="H158" s="59"/>
      <c r="I158" s="59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60"/>
      <c r="V158" s="60"/>
      <c r="W158" s="60"/>
      <c r="X158" s="60"/>
      <c r="Y158" s="60"/>
      <c r="Z158" s="60"/>
      <c r="AA158" s="60"/>
      <c r="AB158" s="66"/>
      <c r="AC158" s="90" t="s">
        <v>120</v>
      </c>
      <c r="AD158" s="108" t="s">
        <v>92</v>
      </c>
      <c r="AE158" s="112">
        <v>48</v>
      </c>
      <c r="AF158" s="112">
        <v>48</v>
      </c>
      <c r="AG158" s="112">
        <v>48</v>
      </c>
      <c r="AH158" s="112">
        <v>48</v>
      </c>
      <c r="AI158" s="112">
        <v>48</v>
      </c>
      <c r="AJ158" s="157">
        <f t="shared" si="2"/>
        <v>240</v>
      </c>
      <c r="AK158" s="90">
        <v>2021</v>
      </c>
      <c r="AL158" s="10"/>
    </row>
    <row r="159" spans="1:38" s="8" customFormat="1" ht="82.5" customHeight="1">
      <c r="A159" s="10"/>
      <c r="B159" s="69">
        <v>5</v>
      </c>
      <c r="C159" s="69">
        <v>7</v>
      </c>
      <c r="D159" s="69">
        <v>5</v>
      </c>
      <c r="E159" s="70">
        <v>0</v>
      </c>
      <c r="F159" s="70">
        <v>7</v>
      </c>
      <c r="G159" s="70">
        <v>0</v>
      </c>
      <c r="H159" s="70">
        <v>9</v>
      </c>
      <c r="I159" s="70">
        <v>1</v>
      </c>
      <c r="J159" s="71">
        <v>2</v>
      </c>
      <c r="K159" s="71">
        <v>3</v>
      </c>
      <c r="L159" s="71">
        <v>0</v>
      </c>
      <c r="M159" s="71">
        <v>2</v>
      </c>
      <c r="N159" s="71">
        <v>1</v>
      </c>
      <c r="O159" s="71">
        <v>0</v>
      </c>
      <c r="P159" s="71">
        <v>6</v>
      </c>
      <c r="Q159" s="71">
        <v>6</v>
      </c>
      <c r="R159" s="71">
        <v>0</v>
      </c>
      <c r="S159" s="71"/>
      <c r="T159" s="71"/>
      <c r="U159" s="72"/>
      <c r="V159" s="72"/>
      <c r="W159" s="72"/>
      <c r="X159" s="72"/>
      <c r="Y159" s="72"/>
      <c r="Z159" s="72"/>
      <c r="AA159" s="72"/>
      <c r="AB159" s="75"/>
      <c r="AC159" s="98" t="s">
        <v>233</v>
      </c>
      <c r="AD159" s="109" t="s">
        <v>3</v>
      </c>
      <c r="AE159" s="111">
        <v>95</v>
      </c>
      <c r="AF159" s="111">
        <v>43.2</v>
      </c>
      <c r="AG159" s="111">
        <v>0</v>
      </c>
      <c r="AH159" s="111">
        <v>0</v>
      </c>
      <c r="AI159" s="111">
        <v>0</v>
      </c>
      <c r="AJ159" s="157">
        <f t="shared" si="2"/>
        <v>138.2</v>
      </c>
      <c r="AK159" s="90">
        <v>2018</v>
      </c>
      <c r="AL159" s="10"/>
    </row>
    <row r="160" spans="1:38" s="8" customFormat="1" ht="48" customHeight="1">
      <c r="A160" s="10"/>
      <c r="B160" s="69">
        <v>5</v>
      </c>
      <c r="C160" s="69">
        <v>7</v>
      </c>
      <c r="D160" s="69">
        <v>5</v>
      </c>
      <c r="E160" s="70">
        <v>0</v>
      </c>
      <c r="F160" s="70">
        <v>7</v>
      </c>
      <c r="G160" s="70">
        <v>0</v>
      </c>
      <c r="H160" s="70">
        <v>9</v>
      </c>
      <c r="I160" s="70">
        <v>1</v>
      </c>
      <c r="J160" s="71">
        <v>2</v>
      </c>
      <c r="K160" s="71">
        <v>3</v>
      </c>
      <c r="L160" s="71">
        <v>0</v>
      </c>
      <c r="M160" s="71">
        <v>2</v>
      </c>
      <c r="N160" s="71">
        <v>1</v>
      </c>
      <c r="O160" s="71">
        <v>1</v>
      </c>
      <c r="P160" s="71">
        <v>0</v>
      </c>
      <c r="Q160" s="71">
        <v>8</v>
      </c>
      <c r="R160" s="71">
        <v>0</v>
      </c>
      <c r="S160" s="71"/>
      <c r="T160" s="71"/>
      <c r="U160" s="72"/>
      <c r="V160" s="72"/>
      <c r="W160" s="72"/>
      <c r="X160" s="72"/>
      <c r="Y160" s="72"/>
      <c r="Z160" s="72"/>
      <c r="AA160" s="72"/>
      <c r="AB160" s="75"/>
      <c r="AC160" s="98" t="s">
        <v>267</v>
      </c>
      <c r="AD160" s="109" t="s">
        <v>3</v>
      </c>
      <c r="AE160" s="111">
        <v>0</v>
      </c>
      <c r="AF160" s="111">
        <v>0</v>
      </c>
      <c r="AG160" s="111">
        <v>56.4</v>
      </c>
      <c r="AH160" s="111">
        <v>0</v>
      </c>
      <c r="AI160" s="111">
        <v>0</v>
      </c>
      <c r="AJ160" s="157">
        <f>AE160+AF160+AG160+AH160+AI160</f>
        <v>56.4</v>
      </c>
      <c r="AK160" s="90">
        <v>2019</v>
      </c>
      <c r="AL160" s="10"/>
    </row>
    <row r="161" spans="1:38" s="8" customFormat="1" ht="81" customHeight="1">
      <c r="A161" s="10"/>
      <c r="B161" s="69">
        <v>5</v>
      </c>
      <c r="C161" s="69">
        <v>7</v>
      </c>
      <c r="D161" s="69">
        <v>5</v>
      </c>
      <c r="E161" s="70">
        <v>0</v>
      </c>
      <c r="F161" s="70">
        <v>7</v>
      </c>
      <c r="G161" s="70">
        <v>0</v>
      </c>
      <c r="H161" s="70">
        <v>9</v>
      </c>
      <c r="I161" s="70">
        <v>1</v>
      </c>
      <c r="J161" s="71">
        <v>2</v>
      </c>
      <c r="K161" s="71">
        <v>3</v>
      </c>
      <c r="L161" s="71">
        <v>0</v>
      </c>
      <c r="M161" s="71">
        <v>2</v>
      </c>
      <c r="N161" s="71" t="s">
        <v>192</v>
      </c>
      <c r="O161" s="71">
        <v>0</v>
      </c>
      <c r="P161" s="71">
        <v>6</v>
      </c>
      <c r="Q161" s="71">
        <v>6</v>
      </c>
      <c r="R161" s="71">
        <v>0</v>
      </c>
      <c r="S161" s="71"/>
      <c r="T161" s="71"/>
      <c r="U161" s="72"/>
      <c r="V161" s="72"/>
      <c r="W161" s="72"/>
      <c r="X161" s="72"/>
      <c r="Y161" s="72"/>
      <c r="Z161" s="72"/>
      <c r="AA161" s="72"/>
      <c r="AB161" s="75"/>
      <c r="AC161" s="98" t="s">
        <v>234</v>
      </c>
      <c r="AD161" s="109" t="s">
        <v>105</v>
      </c>
      <c r="AE161" s="111">
        <v>1</v>
      </c>
      <c r="AF161" s="111">
        <v>8.8</v>
      </c>
      <c r="AG161" s="111">
        <v>0</v>
      </c>
      <c r="AH161" s="111">
        <v>0</v>
      </c>
      <c r="AI161" s="111">
        <v>0</v>
      </c>
      <c r="AJ161" s="157">
        <f t="shared" si="2"/>
        <v>9.8</v>
      </c>
      <c r="AK161" s="90">
        <v>2018</v>
      </c>
      <c r="AL161" s="10"/>
    </row>
    <row r="162" spans="1:38" s="8" customFormat="1" ht="53.25" customHeight="1">
      <c r="A162" s="10"/>
      <c r="B162" s="69">
        <v>5</v>
      </c>
      <c r="C162" s="69">
        <v>7</v>
      </c>
      <c r="D162" s="69">
        <v>5</v>
      </c>
      <c r="E162" s="70">
        <v>0</v>
      </c>
      <c r="F162" s="70">
        <v>7</v>
      </c>
      <c r="G162" s="70">
        <v>0</v>
      </c>
      <c r="H162" s="70">
        <v>9</v>
      </c>
      <c r="I162" s="70">
        <v>1</v>
      </c>
      <c r="J162" s="71">
        <v>2</v>
      </c>
      <c r="K162" s="71">
        <v>3</v>
      </c>
      <c r="L162" s="71">
        <v>0</v>
      </c>
      <c r="M162" s="71">
        <v>2</v>
      </c>
      <c r="N162" s="71" t="s">
        <v>192</v>
      </c>
      <c r="O162" s="71">
        <v>1</v>
      </c>
      <c r="P162" s="71">
        <v>0</v>
      </c>
      <c r="Q162" s="71">
        <v>8</v>
      </c>
      <c r="R162" s="71">
        <v>0</v>
      </c>
      <c r="S162" s="71"/>
      <c r="T162" s="71"/>
      <c r="U162" s="72"/>
      <c r="V162" s="72"/>
      <c r="W162" s="72"/>
      <c r="X162" s="72"/>
      <c r="Y162" s="72"/>
      <c r="Z162" s="72"/>
      <c r="AA162" s="72"/>
      <c r="AB162" s="75"/>
      <c r="AC162" s="98" t="s">
        <v>268</v>
      </c>
      <c r="AD162" s="109" t="s">
        <v>3</v>
      </c>
      <c r="AE162" s="111">
        <v>0</v>
      </c>
      <c r="AF162" s="111">
        <v>0</v>
      </c>
      <c r="AG162" s="111">
        <v>12</v>
      </c>
      <c r="AH162" s="111">
        <v>0</v>
      </c>
      <c r="AI162" s="111">
        <v>0</v>
      </c>
      <c r="AJ162" s="157">
        <f t="shared" si="2"/>
        <v>12</v>
      </c>
      <c r="AK162" s="90">
        <v>2019</v>
      </c>
      <c r="AL162" s="10"/>
    </row>
    <row r="163" spans="1:38" s="8" customFormat="1" ht="37.5" customHeight="1">
      <c r="A163" s="10"/>
      <c r="B163" s="69">
        <v>5</v>
      </c>
      <c r="C163" s="69">
        <v>7</v>
      </c>
      <c r="D163" s="69">
        <v>5</v>
      </c>
      <c r="E163" s="70">
        <v>0</v>
      </c>
      <c r="F163" s="70">
        <v>7</v>
      </c>
      <c r="G163" s="70">
        <v>0</v>
      </c>
      <c r="H163" s="70">
        <v>9</v>
      </c>
      <c r="I163" s="70">
        <v>1</v>
      </c>
      <c r="J163" s="69">
        <v>2</v>
      </c>
      <c r="K163" s="69">
        <v>3</v>
      </c>
      <c r="L163" s="69">
        <v>0</v>
      </c>
      <c r="M163" s="69">
        <v>2</v>
      </c>
      <c r="N163" s="69">
        <v>2</v>
      </c>
      <c r="O163" s="69">
        <v>0</v>
      </c>
      <c r="P163" s="69">
        <v>0</v>
      </c>
      <c r="Q163" s="69">
        <v>1</v>
      </c>
      <c r="R163" s="69">
        <v>0</v>
      </c>
      <c r="S163" s="71"/>
      <c r="T163" s="71"/>
      <c r="U163" s="72"/>
      <c r="V163" s="72"/>
      <c r="W163" s="72"/>
      <c r="X163" s="72"/>
      <c r="Y163" s="72"/>
      <c r="Z163" s="72"/>
      <c r="AA163" s="72"/>
      <c r="AB163" s="75"/>
      <c r="AC163" s="98" t="s">
        <v>174</v>
      </c>
      <c r="AD163" s="109" t="s">
        <v>3</v>
      </c>
      <c r="AE163" s="111">
        <v>100</v>
      </c>
      <c r="AF163" s="111">
        <v>99</v>
      </c>
      <c r="AG163" s="111">
        <v>90</v>
      </c>
      <c r="AH163" s="111">
        <v>90</v>
      </c>
      <c r="AI163" s="111">
        <v>90</v>
      </c>
      <c r="AJ163" s="157">
        <f t="shared" si="2"/>
        <v>469</v>
      </c>
      <c r="AK163" s="112">
        <v>2021</v>
      </c>
      <c r="AL163" s="10"/>
    </row>
    <row r="164" spans="1:40" s="8" customFormat="1" ht="39.75" customHeight="1">
      <c r="A164" s="10"/>
      <c r="B164" s="49"/>
      <c r="C164" s="49"/>
      <c r="D164" s="49"/>
      <c r="E164" s="59"/>
      <c r="F164" s="59"/>
      <c r="G164" s="59"/>
      <c r="H164" s="59"/>
      <c r="I164" s="59"/>
      <c r="J164" s="54"/>
      <c r="K164" s="54"/>
      <c r="L164" s="54"/>
      <c r="M164" s="54"/>
      <c r="N164" s="54" t="s">
        <v>181</v>
      </c>
      <c r="O164" s="54"/>
      <c r="P164" s="54"/>
      <c r="Q164" s="54"/>
      <c r="R164" s="54"/>
      <c r="S164" s="54"/>
      <c r="T164" s="54"/>
      <c r="U164" s="60"/>
      <c r="V164" s="60"/>
      <c r="W164" s="60"/>
      <c r="X164" s="60"/>
      <c r="Y164" s="60"/>
      <c r="Z164" s="60"/>
      <c r="AA164" s="60"/>
      <c r="AB164" s="66"/>
      <c r="AC164" s="90" t="s">
        <v>155</v>
      </c>
      <c r="AD164" s="108" t="s">
        <v>92</v>
      </c>
      <c r="AE164" s="112">
        <v>30</v>
      </c>
      <c r="AF164" s="112">
        <v>30</v>
      </c>
      <c r="AG164" s="112">
        <v>30</v>
      </c>
      <c r="AH164" s="112">
        <v>30</v>
      </c>
      <c r="AI164" s="112">
        <v>30</v>
      </c>
      <c r="AJ164" s="157">
        <f t="shared" si="2"/>
        <v>150</v>
      </c>
      <c r="AK164" s="90">
        <v>2021</v>
      </c>
      <c r="AL164" s="10"/>
      <c r="AN164" s="8" t="s">
        <v>181</v>
      </c>
    </row>
    <row r="165" spans="1:39" s="8" customFormat="1" ht="40.5" customHeight="1">
      <c r="A165" s="10"/>
      <c r="B165" s="49"/>
      <c r="C165" s="49"/>
      <c r="D165" s="49"/>
      <c r="E165" s="59"/>
      <c r="F165" s="59"/>
      <c r="G165" s="59"/>
      <c r="H165" s="59"/>
      <c r="I165" s="59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60"/>
      <c r="V165" s="60"/>
      <c r="W165" s="60"/>
      <c r="X165" s="60"/>
      <c r="Y165" s="60"/>
      <c r="Z165" s="60"/>
      <c r="AA165" s="60"/>
      <c r="AB165" s="66"/>
      <c r="AC165" s="90" t="s">
        <v>156</v>
      </c>
      <c r="AD165" s="108" t="s">
        <v>92</v>
      </c>
      <c r="AE165" s="112">
        <v>30</v>
      </c>
      <c r="AF165" s="112">
        <v>30</v>
      </c>
      <c r="AG165" s="112">
        <v>25</v>
      </c>
      <c r="AH165" s="112">
        <v>25</v>
      </c>
      <c r="AI165" s="112">
        <v>25</v>
      </c>
      <c r="AJ165" s="157">
        <f t="shared" si="2"/>
        <v>135</v>
      </c>
      <c r="AK165" s="90">
        <v>2021</v>
      </c>
      <c r="AL165" s="10"/>
      <c r="AM165" s="8" t="s">
        <v>181</v>
      </c>
    </row>
    <row r="166" spans="1:38" s="8" customFormat="1" ht="38.25" customHeight="1">
      <c r="A166" s="10"/>
      <c r="B166" s="49"/>
      <c r="C166" s="49"/>
      <c r="D166" s="49"/>
      <c r="E166" s="59"/>
      <c r="F166" s="59"/>
      <c r="G166" s="59"/>
      <c r="H166" s="59"/>
      <c r="I166" s="59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60"/>
      <c r="V166" s="60"/>
      <c r="W166" s="60"/>
      <c r="X166" s="60"/>
      <c r="Y166" s="60"/>
      <c r="Z166" s="60"/>
      <c r="AA166" s="60"/>
      <c r="AB166" s="66"/>
      <c r="AC166" s="90" t="s">
        <v>157</v>
      </c>
      <c r="AD166" s="108" t="s">
        <v>92</v>
      </c>
      <c r="AE166" s="112">
        <v>48</v>
      </c>
      <c r="AF166" s="112">
        <v>48</v>
      </c>
      <c r="AG166" s="112">
        <v>48</v>
      </c>
      <c r="AH166" s="112">
        <v>48</v>
      </c>
      <c r="AI166" s="112">
        <v>48</v>
      </c>
      <c r="AJ166" s="157">
        <f t="shared" si="2"/>
        <v>240</v>
      </c>
      <c r="AK166" s="90">
        <v>2021</v>
      </c>
      <c r="AL166" s="10"/>
    </row>
    <row r="167" spans="1:38" s="8" customFormat="1" ht="52.5" customHeight="1">
      <c r="A167" s="10"/>
      <c r="B167" s="78"/>
      <c r="C167" s="78"/>
      <c r="D167" s="78"/>
      <c r="E167" s="79"/>
      <c r="F167" s="79"/>
      <c r="G167" s="79"/>
      <c r="H167" s="79"/>
      <c r="I167" s="79"/>
      <c r="J167" s="78"/>
      <c r="K167" s="78"/>
      <c r="L167" s="78"/>
      <c r="M167" s="78"/>
      <c r="N167" s="78"/>
      <c r="O167" s="78"/>
      <c r="P167" s="78"/>
      <c r="Q167" s="78"/>
      <c r="R167" s="78"/>
      <c r="S167" s="54"/>
      <c r="T167" s="54"/>
      <c r="U167" s="60"/>
      <c r="V167" s="60"/>
      <c r="W167" s="60"/>
      <c r="X167" s="60"/>
      <c r="Y167" s="60"/>
      <c r="Z167" s="60"/>
      <c r="AA167" s="60"/>
      <c r="AB167" s="66"/>
      <c r="AC167" s="93" t="s">
        <v>175</v>
      </c>
      <c r="AD167" s="108" t="s">
        <v>176</v>
      </c>
      <c r="AE167" s="112" t="s">
        <v>136</v>
      </c>
      <c r="AF167" s="112" t="s">
        <v>136</v>
      </c>
      <c r="AG167" s="112" t="s">
        <v>136</v>
      </c>
      <c r="AH167" s="112" t="s">
        <v>136</v>
      </c>
      <c r="AI167" s="112" t="s">
        <v>136</v>
      </c>
      <c r="AJ167" s="157" t="s">
        <v>136</v>
      </c>
      <c r="AK167" s="90"/>
      <c r="AL167" s="10"/>
    </row>
    <row r="168" spans="1:38" s="74" customFormat="1" ht="37.5" customHeight="1">
      <c r="A168" s="161"/>
      <c r="B168" s="154">
        <v>5</v>
      </c>
      <c r="C168" s="154">
        <v>7</v>
      </c>
      <c r="D168" s="154">
        <v>5</v>
      </c>
      <c r="E168" s="154">
        <v>0</v>
      </c>
      <c r="F168" s="154">
        <v>0</v>
      </c>
      <c r="G168" s="154">
        <v>0</v>
      </c>
      <c r="H168" s="154">
        <v>0</v>
      </c>
      <c r="I168" s="154">
        <v>1</v>
      </c>
      <c r="J168" s="154">
        <v>2</v>
      </c>
      <c r="K168" s="154">
        <v>4</v>
      </c>
      <c r="L168" s="154">
        <v>0</v>
      </c>
      <c r="M168" s="154">
        <v>0</v>
      </c>
      <c r="N168" s="154">
        <v>0</v>
      </c>
      <c r="O168" s="154">
        <v>0</v>
      </c>
      <c r="P168" s="154">
        <v>0</v>
      </c>
      <c r="Q168" s="154">
        <v>0</v>
      </c>
      <c r="R168" s="154">
        <v>0</v>
      </c>
      <c r="S168" s="155"/>
      <c r="T168" s="155"/>
      <c r="U168" s="156"/>
      <c r="V168" s="156"/>
      <c r="W168" s="156"/>
      <c r="X168" s="156"/>
      <c r="Y168" s="156"/>
      <c r="Z168" s="156"/>
      <c r="AA168" s="156"/>
      <c r="AB168" s="163"/>
      <c r="AC168" s="164" t="s">
        <v>101</v>
      </c>
      <c r="AD168" s="158" t="s">
        <v>3</v>
      </c>
      <c r="AE168" s="160">
        <f>AE169+AE173</f>
        <v>5313</v>
      </c>
      <c r="AF168" s="160">
        <f>AF169+AF173</f>
        <v>5098</v>
      </c>
      <c r="AG168" s="160">
        <v>5180</v>
      </c>
      <c r="AH168" s="160">
        <f>AH169+AH173</f>
        <v>5150</v>
      </c>
      <c r="AI168" s="160">
        <f>AI169+AI173</f>
        <v>5150</v>
      </c>
      <c r="AJ168" s="157">
        <f t="shared" si="2"/>
        <v>25891</v>
      </c>
      <c r="AK168" s="137">
        <v>2021</v>
      </c>
      <c r="AL168" s="67"/>
    </row>
    <row r="169" spans="1:39" s="73" customFormat="1" ht="34.5" customHeight="1">
      <c r="A169" s="68"/>
      <c r="B169" s="69">
        <v>5</v>
      </c>
      <c r="C169" s="69">
        <v>7</v>
      </c>
      <c r="D169" s="69">
        <v>5</v>
      </c>
      <c r="E169" s="70">
        <v>0</v>
      </c>
      <c r="F169" s="70">
        <v>7</v>
      </c>
      <c r="G169" s="70">
        <v>0</v>
      </c>
      <c r="H169" s="70">
        <v>5</v>
      </c>
      <c r="I169" s="70">
        <v>1</v>
      </c>
      <c r="J169" s="69">
        <v>2</v>
      </c>
      <c r="K169" s="69">
        <v>4</v>
      </c>
      <c r="L169" s="69">
        <v>0</v>
      </c>
      <c r="M169" s="69">
        <v>1</v>
      </c>
      <c r="N169" s="69">
        <v>2</v>
      </c>
      <c r="O169" s="69">
        <v>0</v>
      </c>
      <c r="P169" s="69">
        <v>0</v>
      </c>
      <c r="Q169" s="69">
        <v>0</v>
      </c>
      <c r="R169" s="69">
        <v>0</v>
      </c>
      <c r="S169" s="71"/>
      <c r="T169" s="71"/>
      <c r="U169" s="72"/>
      <c r="V169" s="72"/>
      <c r="W169" s="72"/>
      <c r="X169" s="72"/>
      <c r="Y169" s="72"/>
      <c r="Z169" s="72"/>
      <c r="AA169" s="72"/>
      <c r="AB169" s="75"/>
      <c r="AC169" s="98" t="s">
        <v>159</v>
      </c>
      <c r="AD169" s="109" t="s">
        <v>3</v>
      </c>
      <c r="AE169" s="111">
        <f>AE171</f>
        <v>70</v>
      </c>
      <c r="AF169" s="111">
        <f>AF171</f>
        <v>100</v>
      </c>
      <c r="AG169" s="111">
        <f>AG171</f>
        <v>90</v>
      </c>
      <c r="AH169" s="111">
        <f>AH171</f>
        <v>90</v>
      </c>
      <c r="AI169" s="111">
        <f>AI171</f>
        <v>90</v>
      </c>
      <c r="AJ169" s="157">
        <f t="shared" si="2"/>
        <v>440</v>
      </c>
      <c r="AK169" s="137">
        <v>2021</v>
      </c>
      <c r="AL169" s="68" t="s">
        <v>181</v>
      </c>
      <c r="AM169" s="73" t="s">
        <v>181</v>
      </c>
    </row>
    <row r="170" spans="1:39" s="8" customFormat="1" ht="41.25" customHeight="1">
      <c r="A170" s="10"/>
      <c r="B170" s="49"/>
      <c r="C170" s="49"/>
      <c r="D170" s="49"/>
      <c r="E170" s="59"/>
      <c r="F170" s="59"/>
      <c r="G170" s="59"/>
      <c r="H170" s="59"/>
      <c r="I170" s="59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60"/>
      <c r="V170" s="60"/>
      <c r="W170" s="60"/>
      <c r="X170" s="60"/>
      <c r="Y170" s="60"/>
      <c r="Z170" s="60"/>
      <c r="AA170" s="60"/>
      <c r="AB170" s="66"/>
      <c r="AC170" s="90" t="s">
        <v>164</v>
      </c>
      <c r="AD170" s="108" t="s">
        <v>116</v>
      </c>
      <c r="AE170" s="171">
        <v>114</v>
      </c>
      <c r="AF170" s="171">
        <v>30</v>
      </c>
      <c r="AG170" s="171">
        <v>30</v>
      </c>
      <c r="AH170" s="171">
        <v>30</v>
      </c>
      <c r="AI170" s="171">
        <v>30</v>
      </c>
      <c r="AJ170" s="157">
        <f t="shared" si="2"/>
        <v>234</v>
      </c>
      <c r="AK170" s="138">
        <v>2021</v>
      </c>
      <c r="AL170" s="10"/>
      <c r="AM170" s="8" t="s">
        <v>181</v>
      </c>
    </row>
    <row r="171" spans="1:38" s="8" customFormat="1" ht="56.25" customHeight="1">
      <c r="A171" s="10"/>
      <c r="B171" s="69">
        <v>5</v>
      </c>
      <c r="C171" s="69">
        <v>7</v>
      </c>
      <c r="D171" s="69">
        <v>5</v>
      </c>
      <c r="E171" s="70">
        <v>0</v>
      </c>
      <c r="F171" s="70">
        <v>7</v>
      </c>
      <c r="G171" s="70">
        <v>0</v>
      </c>
      <c r="H171" s="70">
        <v>5</v>
      </c>
      <c r="I171" s="70">
        <v>1</v>
      </c>
      <c r="J171" s="69">
        <v>2</v>
      </c>
      <c r="K171" s="69">
        <v>4</v>
      </c>
      <c r="L171" s="69">
        <v>0</v>
      </c>
      <c r="M171" s="69">
        <v>1</v>
      </c>
      <c r="N171" s="69">
        <v>2</v>
      </c>
      <c r="O171" s="69">
        <v>0</v>
      </c>
      <c r="P171" s="69">
        <v>0</v>
      </c>
      <c r="Q171" s="69">
        <v>1</v>
      </c>
      <c r="R171" s="69">
        <v>0</v>
      </c>
      <c r="S171" s="71">
        <v>1</v>
      </c>
      <c r="T171" s="71"/>
      <c r="U171" s="72"/>
      <c r="V171" s="72"/>
      <c r="W171" s="72"/>
      <c r="X171" s="72"/>
      <c r="Y171" s="72"/>
      <c r="Z171" s="72"/>
      <c r="AA171" s="72"/>
      <c r="AB171" s="75"/>
      <c r="AC171" s="98" t="s">
        <v>102</v>
      </c>
      <c r="AD171" s="109" t="s">
        <v>105</v>
      </c>
      <c r="AE171" s="111">
        <v>70</v>
      </c>
      <c r="AF171" s="111">
        <v>100</v>
      </c>
      <c r="AG171" s="111">
        <v>90</v>
      </c>
      <c r="AH171" s="111">
        <v>90</v>
      </c>
      <c r="AI171" s="111">
        <v>90</v>
      </c>
      <c r="AJ171" s="157">
        <f t="shared" si="2"/>
        <v>440</v>
      </c>
      <c r="AK171" s="137">
        <v>2021</v>
      </c>
      <c r="AL171" s="10"/>
    </row>
    <row r="172" spans="1:38" s="8" customFormat="1" ht="62.25" customHeight="1">
      <c r="A172" s="10"/>
      <c r="B172" s="49"/>
      <c r="C172" s="49"/>
      <c r="D172" s="49"/>
      <c r="E172" s="59"/>
      <c r="F172" s="59"/>
      <c r="G172" s="59"/>
      <c r="H172" s="59"/>
      <c r="I172" s="59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60"/>
      <c r="V172" s="60"/>
      <c r="W172" s="60"/>
      <c r="X172" s="60"/>
      <c r="Y172" s="60"/>
      <c r="Z172" s="60"/>
      <c r="AA172" s="60"/>
      <c r="AB172" s="66"/>
      <c r="AC172" s="90" t="s">
        <v>127</v>
      </c>
      <c r="AD172" s="108" t="s">
        <v>92</v>
      </c>
      <c r="AE172" s="112">
        <v>28</v>
      </c>
      <c r="AF172" s="112">
        <v>9</v>
      </c>
      <c r="AG172" s="112">
        <v>9</v>
      </c>
      <c r="AH172" s="112">
        <v>9</v>
      </c>
      <c r="AI172" s="112">
        <v>9</v>
      </c>
      <c r="AJ172" s="157">
        <f t="shared" si="2"/>
        <v>64</v>
      </c>
      <c r="AK172" s="138">
        <v>2021</v>
      </c>
      <c r="AL172" s="10"/>
    </row>
    <row r="173" spans="1:38" s="8" customFormat="1" ht="62.25" customHeight="1">
      <c r="A173" s="10"/>
      <c r="B173" s="69">
        <v>5</v>
      </c>
      <c r="C173" s="69">
        <v>7</v>
      </c>
      <c r="D173" s="69">
        <v>5</v>
      </c>
      <c r="E173" s="70">
        <v>0</v>
      </c>
      <c r="F173" s="70">
        <v>7</v>
      </c>
      <c r="G173" s="70">
        <v>0</v>
      </c>
      <c r="H173" s="70">
        <v>9</v>
      </c>
      <c r="I173" s="70">
        <v>1</v>
      </c>
      <c r="J173" s="69">
        <v>2</v>
      </c>
      <c r="K173" s="69">
        <v>4</v>
      </c>
      <c r="L173" s="69">
        <v>0</v>
      </c>
      <c r="M173" s="69">
        <v>2</v>
      </c>
      <c r="N173" s="69">
        <v>2</v>
      </c>
      <c r="O173" s="69">
        <v>0</v>
      </c>
      <c r="P173" s="69">
        <v>0</v>
      </c>
      <c r="Q173" s="69">
        <v>0</v>
      </c>
      <c r="R173" s="69">
        <v>0</v>
      </c>
      <c r="S173" s="71"/>
      <c r="T173" s="71"/>
      <c r="U173" s="72"/>
      <c r="V173" s="72"/>
      <c r="W173" s="72"/>
      <c r="X173" s="72"/>
      <c r="Y173" s="72"/>
      <c r="Z173" s="72"/>
      <c r="AA173" s="72"/>
      <c r="AB173" s="75"/>
      <c r="AC173" s="94" t="s">
        <v>165</v>
      </c>
      <c r="AD173" s="109" t="s">
        <v>105</v>
      </c>
      <c r="AE173" s="111">
        <f>AE175+AE177+AE179+AE180</f>
        <v>5243</v>
      </c>
      <c r="AF173" s="111">
        <f>AF175+AF179+AF180</f>
        <v>4998</v>
      </c>
      <c r="AG173" s="111">
        <v>5090</v>
      </c>
      <c r="AH173" s="111">
        <f>AH175+AH177+AH179</f>
        <v>5060</v>
      </c>
      <c r="AI173" s="111">
        <f>AI175+AI177+AI179</f>
        <v>5060</v>
      </c>
      <c r="AJ173" s="157">
        <f t="shared" si="2"/>
        <v>25451</v>
      </c>
      <c r="AK173" s="137">
        <v>2021</v>
      </c>
      <c r="AL173" s="10"/>
    </row>
    <row r="174" spans="1:39" s="73" customFormat="1" ht="64.5" customHeight="1">
      <c r="A174" s="68"/>
      <c r="B174" s="49"/>
      <c r="C174" s="49"/>
      <c r="D174" s="49"/>
      <c r="E174" s="59"/>
      <c r="F174" s="59"/>
      <c r="G174" s="59"/>
      <c r="H174" s="59"/>
      <c r="I174" s="59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60"/>
      <c r="V174" s="60"/>
      <c r="W174" s="60"/>
      <c r="X174" s="60"/>
      <c r="Y174" s="60"/>
      <c r="Z174" s="60"/>
      <c r="AA174" s="60"/>
      <c r="AB174" s="66"/>
      <c r="AC174" s="90" t="s">
        <v>158</v>
      </c>
      <c r="AD174" s="108" t="s">
        <v>116</v>
      </c>
      <c r="AE174" s="112">
        <v>3</v>
      </c>
      <c r="AF174" s="112">
        <v>3</v>
      </c>
      <c r="AG174" s="112">
        <v>3</v>
      </c>
      <c r="AH174" s="112">
        <v>3</v>
      </c>
      <c r="AI174" s="112">
        <v>3</v>
      </c>
      <c r="AJ174" s="157">
        <f t="shared" si="2"/>
        <v>15</v>
      </c>
      <c r="AK174" s="137">
        <v>2021</v>
      </c>
      <c r="AL174" s="68"/>
      <c r="AM174" s="73" t="s">
        <v>181</v>
      </c>
    </row>
    <row r="175" spans="1:38" s="8" customFormat="1" ht="37.5" customHeight="1">
      <c r="A175" s="10"/>
      <c r="B175" s="69">
        <v>5</v>
      </c>
      <c r="C175" s="69">
        <v>7</v>
      </c>
      <c r="D175" s="69">
        <v>5</v>
      </c>
      <c r="E175" s="70">
        <v>0</v>
      </c>
      <c r="F175" s="70">
        <v>7</v>
      </c>
      <c r="G175" s="70">
        <v>0</v>
      </c>
      <c r="H175" s="70">
        <v>9</v>
      </c>
      <c r="I175" s="70">
        <v>1</v>
      </c>
      <c r="J175" s="69">
        <v>2</v>
      </c>
      <c r="K175" s="69">
        <v>4</v>
      </c>
      <c r="L175" s="69">
        <v>0</v>
      </c>
      <c r="M175" s="69">
        <v>2</v>
      </c>
      <c r="N175" s="69">
        <v>2</v>
      </c>
      <c r="O175" s="69">
        <v>0</v>
      </c>
      <c r="P175" s="69">
        <v>2</v>
      </c>
      <c r="Q175" s="69">
        <v>1</v>
      </c>
      <c r="R175" s="69">
        <v>0</v>
      </c>
      <c r="S175" s="71"/>
      <c r="T175" s="71"/>
      <c r="U175" s="72"/>
      <c r="V175" s="72"/>
      <c r="W175" s="72"/>
      <c r="X175" s="72"/>
      <c r="Y175" s="72"/>
      <c r="Z175" s="72"/>
      <c r="AA175" s="72"/>
      <c r="AB175" s="75"/>
      <c r="AC175" s="98" t="s">
        <v>103</v>
      </c>
      <c r="AD175" s="109" t="s">
        <v>3</v>
      </c>
      <c r="AE175" s="111">
        <v>23</v>
      </c>
      <c r="AF175" s="111">
        <v>0</v>
      </c>
      <c r="AG175" s="111">
        <v>20</v>
      </c>
      <c r="AH175" s="111">
        <v>20</v>
      </c>
      <c r="AI175" s="111">
        <v>20</v>
      </c>
      <c r="AJ175" s="157">
        <f t="shared" si="2"/>
        <v>83</v>
      </c>
      <c r="AK175" s="137">
        <v>2021</v>
      </c>
      <c r="AL175" s="10"/>
    </row>
    <row r="176" spans="1:38" s="8" customFormat="1" ht="50.25" customHeight="1">
      <c r="A176" s="10"/>
      <c r="B176" s="49"/>
      <c r="C176" s="49"/>
      <c r="D176" s="49"/>
      <c r="E176" s="59"/>
      <c r="F176" s="59"/>
      <c r="G176" s="59"/>
      <c r="H176" s="59"/>
      <c r="I176" s="59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60"/>
      <c r="V176" s="60"/>
      <c r="W176" s="60"/>
      <c r="X176" s="60"/>
      <c r="Y176" s="60"/>
      <c r="Z176" s="60"/>
      <c r="AA176" s="60"/>
      <c r="AB176" s="66"/>
      <c r="AC176" s="90" t="s">
        <v>128</v>
      </c>
      <c r="AD176" s="108" t="s">
        <v>92</v>
      </c>
      <c r="AE176" s="112">
        <v>1</v>
      </c>
      <c r="AF176" s="112">
        <v>1</v>
      </c>
      <c r="AG176" s="112">
        <v>1</v>
      </c>
      <c r="AH176" s="112">
        <v>1</v>
      </c>
      <c r="AI176" s="112">
        <v>1</v>
      </c>
      <c r="AJ176" s="157">
        <f t="shared" si="2"/>
        <v>5</v>
      </c>
      <c r="AK176" s="137">
        <v>2021</v>
      </c>
      <c r="AL176" s="10"/>
    </row>
    <row r="177" spans="1:38" s="8" customFormat="1" ht="36.75" customHeight="1">
      <c r="A177" s="10"/>
      <c r="B177" s="49">
        <v>5</v>
      </c>
      <c r="C177" s="49">
        <v>7</v>
      </c>
      <c r="D177" s="49">
        <v>5</v>
      </c>
      <c r="E177" s="59">
        <v>0</v>
      </c>
      <c r="F177" s="59">
        <v>7</v>
      </c>
      <c r="G177" s="59">
        <v>0</v>
      </c>
      <c r="H177" s="59">
        <v>9</v>
      </c>
      <c r="I177" s="59">
        <v>1</v>
      </c>
      <c r="J177" s="49">
        <v>2</v>
      </c>
      <c r="K177" s="49">
        <v>4</v>
      </c>
      <c r="L177" s="49">
        <v>1</v>
      </c>
      <c r="M177" s="49">
        <v>2</v>
      </c>
      <c r="N177" s="49">
        <v>0</v>
      </c>
      <c r="O177" s="49">
        <v>0</v>
      </c>
      <c r="P177" s="49">
        <v>0</v>
      </c>
      <c r="Q177" s="49">
        <v>0</v>
      </c>
      <c r="R177" s="49">
        <v>0</v>
      </c>
      <c r="S177" s="54"/>
      <c r="T177" s="54"/>
      <c r="U177" s="60"/>
      <c r="V177" s="60"/>
      <c r="W177" s="60"/>
      <c r="X177" s="60"/>
      <c r="Y177" s="60"/>
      <c r="Z177" s="60"/>
      <c r="AA177" s="60"/>
      <c r="AB177" s="66"/>
      <c r="AC177" s="90" t="s">
        <v>185</v>
      </c>
      <c r="AD177" s="108" t="s">
        <v>3</v>
      </c>
      <c r="AE177" s="112">
        <v>0</v>
      </c>
      <c r="AF177" s="112">
        <v>0</v>
      </c>
      <c r="AG177" s="112">
        <f>SUM(AC177:AF177)</f>
        <v>0</v>
      </c>
      <c r="AH177" s="112">
        <f>SUM(AD177:AG177)</f>
        <v>0</v>
      </c>
      <c r="AI177" s="112">
        <f>SUM(AE177:AH177)</f>
        <v>0</v>
      </c>
      <c r="AJ177" s="157">
        <f t="shared" si="2"/>
        <v>0</v>
      </c>
      <c r="AK177" s="137">
        <v>2021</v>
      </c>
      <c r="AL177" s="10"/>
    </row>
    <row r="178" spans="1:38" s="8" customFormat="1" ht="46.5" customHeight="1">
      <c r="A178" s="10"/>
      <c r="B178" s="49"/>
      <c r="C178" s="49"/>
      <c r="D178" s="49"/>
      <c r="E178" s="59"/>
      <c r="F178" s="59"/>
      <c r="G178" s="59"/>
      <c r="H178" s="59"/>
      <c r="I178" s="59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60"/>
      <c r="V178" s="60"/>
      <c r="W178" s="60"/>
      <c r="X178" s="60"/>
      <c r="Y178" s="60"/>
      <c r="Z178" s="60"/>
      <c r="AA178" s="60"/>
      <c r="AB178" s="66"/>
      <c r="AC178" s="90" t="s">
        <v>186</v>
      </c>
      <c r="AD178" s="108" t="s">
        <v>92</v>
      </c>
      <c r="AE178" s="112">
        <v>0</v>
      </c>
      <c r="AF178" s="112">
        <v>0</v>
      </c>
      <c r="AG178" s="112">
        <v>0</v>
      </c>
      <c r="AH178" s="112">
        <v>0</v>
      </c>
      <c r="AI178" s="112">
        <v>0</v>
      </c>
      <c r="AJ178" s="157">
        <f t="shared" si="2"/>
        <v>0</v>
      </c>
      <c r="AK178" s="137">
        <v>2021</v>
      </c>
      <c r="AL178" s="10"/>
    </row>
    <row r="179" spans="1:38" s="8" customFormat="1" ht="120" customHeight="1">
      <c r="A179" s="10"/>
      <c r="B179" s="49">
        <v>5</v>
      </c>
      <c r="C179" s="49">
        <v>7</v>
      </c>
      <c r="D179" s="49">
        <v>5</v>
      </c>
      <c r="E179" s="59">
        <v>1</v>
      </c>
      <c r="F179" s="59">
        <v>0</v>
      </c>
      <c r="G179" s="59">
        <v>0</v>
      </c>
      <c r="H179" s="59">
        <v>3</v>
      </c>
      <c r="I179" s="59">
        <v>1</v>
      </c>
      <c r="J179" s="49">
        <v>2</v>
      </c>
      <c r="K179" s="49">
        <v>4</v>
      </c>
      <c r="L179" s="49">
        <v>0</v>
      </c>
      <c r="M179" s="49">
        <v>2</v>
      </c>
      <c r="N179" s="49">
        <v>1</v>
      </c>
      <c r="O179" s="49">
        <v>0</v>
      </c>
      <c r="P179" s="49">
        <v>5</v>
      </c>
      <c r="Q179" s="49">
        <v>6</v>
      </c>
      <c r="R179" s="49">
        <v>0</v>
      </c>
      <c r="S179" s="54"/>
      <c r="T179" s="54"/>
      <c r="U179" s="60"/>
      <c r="V179" s="60"/>
      <c r="W179" s="60"/>
      <c r="X179" s="60"/>
      <c r="Y179" s="60"/>
      <c r="Z179" s="60"/>
      <c r="AA179" s="60"/>
      <c r="AB179" s="66"/>
      <c r="AC179" s="103" t="s">
        <v>187</v>
      </c>
      <c r="AD179" s="108" t="s">
        <v>3</v>
      </c>
      <c r="AE179" s="112">
        <v>5220</v>
      </c>
      <c r="AF179" s="112">
        <v>4968</v>
      </c>
      <c r="AG179" s="112">
        <v>5040</v>
      </c>
      <c r="AH179" s="112">
        <v>5040</v>
      </c>
      <c r="AI179" s="112">
        <v>5040</v>
      </c>
      <c r="AJ179" s="157">
        <f t="shared" si="2"/>
        <v>25308</v>
      </c>
      <c r="AK179" s="137">
        <v>2021</v>
      </c>
      <c r="AL179" s="10"/>
    </row>
    <row r="180" spans="1:38" s="8" customFormat="1" ht="54.75" customHeight="1">
      <c r="A180" s="10"/>
      <c r="B180" s="145">
        <v>5</v>
      </c>
      <c r="C180" s="145">
        <v>7</v>
      </c>
      <c r="D180" s="145">
        <v>5</v>
      </c>
      <c r="E180" s="145">
        <v>0</v>
      </c>
      <c r="F180" s="145">
        <v>7</v>
      </c>
      <c r="G180" s="145">
        <v>0</v>
      </c>
      <c r="H180" s="145">
        <v>9</v>
      </c>
      <c r="I180" s="145">
        <v>1</v>
      </c>
      <c r="J180" s="145">
        <v>2</v>
      </c>
      <c r="K180" s="145">
        <v>4</v>
      </c>
      <c r="L180" s="145">
        <v>0</v>
      </c>
      <c r="M180" s="145">
        <v>2</v>
      </c>
      <c r="N180" s="145">
        <v>1</v>
      </c>
      <c r="O180" s="145">
        <v>0</v>
      </c>
      <c r="P180" s="145">
        <v>9</v>
      </c>
      <c r="Q180" s="145">
        <v>2</v>
      </c>
      <c r="R180" s="145">
        <v>0</v>
      </c>
      <c r="S180" s="145"/>
      <c r="T180" s="146"/>
      <c r="U180" s="147"/>
      <c r="V180" s="147"/>
      <c r="W180" s="147"/>
      <c r="X180" s="147"/>
      <c r="Y180" s="147"/>
      <c r="Z180" s="147"/>
      <c r="AA180" s="147"/>
      <c r="AB180" s="147"/>
      <c r="AC180" s="152" t="s">
        <v>251</v>
      </c>
      <c r="AD180" s="149" t="s">
        <v>3</v>
      </c>
      <c r="AE180" s="150">
        <v>0</v>
      </c>
      <c r="AF180" s="150">
        <v>30</v>
      </c>
      <c r="AG180" s="150">
        <v>30</v>
      </c>
      <c r="AH180" s="150">
        <v>0</v>
      </c>
      <c r="AI180" s="150">
        <v>0</v>
      </c>
      <c r="AJ180" s="157">
        <f>AE180+AF180+AG180+AH180+AI180</f>
        <v>60</v>
      </c>
      <c r="AK180" s="119">
        <v>2018</v>
      </c>
      <c r="AL180" s="10"/>
    </row>
    <row r="181" spans="1:38" s="8" customFormat="1" ht="46.5" customHeight="1">
      <c r="A181" s="10"/>
      <c r="B181" s="154">
        <v>5</v>
      </c>
      <c r="C181" s="154">
        <v>7</v>
      </c>
      <c r="D181" s="154">
        <v>5</v>
      </c>
      <c r="E181" s="154">
        <v>0</v>
      </c>
      <c r="F181" s="154">
        <v>0</v>
      </c>
      <c r="G181" s="154">
        <v>0</v>
      </c>
      <c r="H181" s="154">
        <v>0</v>
      </c>
      <c r="I181" s="154">
        <v>1</v>
      </c>
      <c r="J181" s="154">
        <v>2</v>
      </c>
      <c r="K181" s="154">
        <v>5</v>
      </c>
      <c r="L181" s="154">
        <v>0</v>
      </c>
      <c r="M181" s="154">
        <v>0</v>
      </c>
      <c r="N181" s="154">
        <v>0</v>
      </c>
      <c r="O181" s="154">
        <v>0</v>
      </c>
      <c r="P181" s="154">
        <v>0</v>
      </c>
      <c r="Q181" s="154">
        <v>0</v>
      </c>
      <c r="R181" s="154">
        <v>0</v>
      </c>
      <c r="S181" s="165"/>
      <c r="T181" s="155"/>
      <c r="U181" s="156"/>
      <c r="V181" s="156"/>
      <c r="W181" s="156"/>
      <c r="X181" s="156"/>
      <c r="Y181" s="156"/>
      <c r="Z181" s="156"/>
      <c r="AA181" s="156"/>
      <c r="AB181" s="163"/>
      <c r="AC181" s="166" t="s">
        <v>104</v>
      </c>
      <c r="AD181" s="158" t="s">
        <v>105</v>
      </c>
      <c r="AE181" s="160">
        <f>AE182+AE191</f>
        <v>1169</v>
      </c>
      <c r="AF181" s="160">
        <f>AF182+AF191</f>
        <v>1173.2</v>
      </c>
      <c r="AG181" s="160">
        <f>AG182+AG191</f>
        <v>1201.5</v>
      </c>
      <c r="AH181" s="160">
        <f>AH182+AH191</f>
        <v>330</v>
      </c>
      <c r="AI181" s="160">
        <f>AI182+AI191</f>
        <v>280</v>
      </c>
      <c r="AJ181" s="157">
        <f t="shared" si="2"/>
        <v>4153.7</v>
      </c>
      <c r="AK181" s="137">
        <v>2021</v>
      </c>
      <c r="AL181" s="10"/>
    </row>
    <row r="182" spans="1:38" s="74" customFormat="1" ht="41.25" customHeight="1">
      <c r="A182" s="161"/>
      <c r="B182" s="69">
        <v>5</v>
      </c>
      <c r="C182" s="69">
        <v>7</v>
      </c>
      <c r="D182" s="69">
        <v>5</v>
      </c>
      <c r="E182" s="70">
        <v>0</v>
      </c>
      <c r="F182" s="70">
        <v>0</v>
      </c>
      <c r="G182" s="70">
        <v>0</v>
      </c>
      <c r="H182" s="70">
        <v>0</v>
      </c>
      <c r="I182" s="70">
        <v>1</v>
      </c>
      <c r="J182" s="69">
        <v>2</v>
      </c>
      <c r="K182" s="69">
        <v>5</v>
      </c>
      <c r="L182" s="69">
        <v>0</v>
      </c>
      <c r="M182" s="69">
        <v>1</v>
      </c>
      <c r="N182" s="69">
        <v>0</v>
      </c>
      <c r="O182" s="69">
        <v>0</v>
      </c>
      <c r="P182" s="69">
        <v>0</v>
      </c>
      <c r="Q182" s="69">
        <v>0</v>
      </c>
      <c r="R182" s="69">
        <v>0</v>
      </c>
      <c r="S182" s="71"/>
      <c r="T182" s="71"/>
      <c r="U182" s="72"/>
      <c r="V182" s="72"/>
      <c r="W182" s="72"/>
      <c r="X182" s="72"/>
      <c r="Y182" s="72"/>
      <c r="Z182" s="72"/>
      <c r="AA182" s="72"/>
      <c r="AB182" s="75"/>
      <c r="AC182" s="98" t="s">
        <v>160</v>
      </c>
      <c r="AD182" s="109" t="s">
        <v>3</v>
      </c>
      <c r="AE182" s="111">
        <f>AE185+AE188+AE187</f>
        <v>1044</v>
      </c>
      <c r="AF182" s="111">
        <f>AF185+AF188+AF187</f>
        <v>1048.2</v>
      </c>
      <c r="AG182" s="111">
        <f>AG185+AG187+AG188+AG189</f>
        <v>1051.5</v>
      </c>
      <c r="AH182" s="111">
        <f>AH185+AH187+AH188</f>
        <v>180</v>
      </c>
      <c r="AI182" s="111">
        <f>+AI185+AI187+AI188</f>
        <v>180</v>
      </c>
      <c r="AJ182" s="157">
        <f t="shared" si="2"/>
        <v>3503.7</v>
      </c>
      <c r="AK182" s="137">
        <v>2021</v>
      </c>
      <c r="AL182" s="67"/>
    </row>
    <row r="183" spans="1:38" s="73" customFormat="1" ht="44.25" customHeight="1">
      <c r="A183" s="68"/>
      <c r="B183" s="49"/>
      <c r="C183" s="49"/>
      <c r="D183" s="49"/>
      <c r="E183" s="59"/>
      <c r="F183" s="59"/>
      <c r="G183" s="59"/>
      <c r="H183" s="59"/>
      <c r="I183" s="59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60"/>
      <c r="V183" s="60"/>
      <c r="W183" s="60"/>
      <c r="X183" s="60"/>
      <c r="Y183" s="60"/>
      <c r="Z183" s="60"/>
      <c r="AA183" s="60"/>
      <c r="AB183" s="66"/>
      <c r="AC183" s="90" t="s">
        <v>129</v>
      </c>
      <c r="AD183" s="108" t="s">
        <v>92</v>
      </c>
      <c r="AE183" s="112">
        <v>100</v>
      </c>
      <c r="AF183" s="112">
        <v>100</v>
      </c>
      <c r="AG183" s="112">
        <v>100</v>
      </c>
      <c r="AH183" s="112">
        <v>100</v>
      </c>
      <c r="AI183" s="112">
        <v>100</v>
      </c>
      <c r="AJ183" s="157">
        <f t="shared" si="2"/>
        <v>500</v>
      </c>
      <c r="AK183" s="137">
        <v>2021</v>
      </c>
      <c r="AL183" s="68"/>
    </row>
    <row r="184" spans="1:38" s="8" customFormat="1" ht="30.75" customHeight="1">
      <c r="A184" s="10"/>
      <c r="B184" s="49"/>
      <c r="C184" s="49"/>
      <c r="D184" s="49"/>
      <c r="E184" s="59"/>
      <c r="F184" s="59"/>
      <c r="G184" s="59"/>
      <c r="H184" s="59"/>
      <c r="I184" s="59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60"/>
      <c r="V184" s="60"/>
      <c r="W184" s="60"/>
      <c r="X184" s="60"/>
      <c r="Y184" s="60"/>
      <c r="Z184" s="60"/>
      <c r="AA184" s="60"/>
      <c r="AB184" s="66"/>
      <c r="AC184" s="90" t="s">
        <v>167</v>
      </c>
      <c r="AD184" s="108" t="s">
        <v>92</v>
      </c>
      <c r="AE184" s="112">
        <v>15</v>
      </c>
      <c r="AF184" s="112">
        <v>15</v>
      </c>
      <c r="AG184" s="112">
        <v>15</v>
      </c>
      <c r="AH184" s="112">
        <v>15</v>
      </c>
      <c r="AI184" s="112">
        <v>15</v>
      </c>
      <c r="AJ184" s="157">
        <f t="shared" si="2"/>
        <v>75</v>
      </c>
      <c r="AK184" s="137">
        <v>2021</v>
      </c>
      <c r="AL184" s="10"/>
    </row>
    <row r="185" spans="1:38" s="8" customFormat="1" ht="33.75" customHeight="1">
      <c r="A185" s="10"/>
      <c r="B185" s="69">
        <v>5</v>
      </c>
      <c r="C185" s="69">
        <v>7</v>
      </c>
      <c r="D185" s="69">
        <v>5</v>
      </c>
      <c r="E185" s="70">
        <v>0</v>
      </c>
      <c r="F185" s="70">
        <v>7</v>
      </c>
      <c r="G185" s="70">
        <v>0</v>
      </c>
      <c r="H185" s="70">
        <v>7</v>
      </c>
      <c r="I185" s="70">
        <v>1</v>
      </c>
      <c r="J185" s="69">
        <v>2</v>
      </c>
      <c r="K185" s="69">
        <v>5</v>
      </c>
      <c r="L185" s="69">
        <v>0</v>
      </c>
      <c r="M185" s="69">
        <v>1</v>
      </c>
      <c r="N185" s="69" t="s">
        <v>192</v>
      </c>
      <c r="O185" s="69">
        <v>0</v>
      </c>
      <c r="P185" s="69">
        <v>2</v>
      </c>
      <c r="Q185" s="69">
        <v>4</v>
      </c>
      <c r="R185" s="69">
        <v>0</v>
      </c>
      <c r="S185" s="54"/>
      <c r="T185" s="54"/>
      <c r="U185" s="60"/>
      <c r="V185" s="60"/>
      <c r="W185" s="60"/>
      <c r="X185" s="60"/>
      <c r="Y185" s="60"/>
      <c r="Z185" s="60"/>
      <c r="AA185" s="60"/>
      <c r="AB185" s="66"/>
      <c r="AC185" s="98" t="s">
        <v>225</v>
      </c>
      <c r="AD185" s="109" t="s">
        <v>105</v>
      </c>
      <c r="AE185" s="111">
        <v>125.8</v>
      </c>
      <c r="AF185" s="111">
        <v>141.1</v>
      </c>
      <c r="AG185" s="111">
        <v>180</v>
      </c>
      <c r="AH185" s="111">
        <v>162</v>
      </c>
      <c r="AI185" s="111">
        <v>162</v>
      </c>
      <c r="AJ185" s="157">
        <f aca="true" t="shared" si="3" ref="AJ185:AJ198">AE185+AF185+AG185+AH185+AI185</f>
        <v>770.9</v>
      </c>
      <c r="AK185" s="137">
        <v>2021</v>
      </c>
      <c r="AL185" s="10"/>
    </row>
    <row r="186" spans="1:38" s="8" customFormat="1" ht="47.25" customHeight="1">
      <c r="A186" s="10"/>
      <c r="B186" s="49"/>
      <c r="C186" s="49"/>
      <c r="D186" s="49"/>
      <c r="E186" s="59"/>
      <c r="F186" s="59"/>
      <c r="G186" s="59"/>
      <c r="H186" s="59"/>
      <c r="I186" s="59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60"/>
      <c r="V186" s="60"/>
      <c r="W186" s="60"/>
      <c r="X186" s="60"/>
      <c r="Y186" s="60"/>
      <c r="Z186" s="60"/>
      <c r="AA186" s="60"/>
      <c r="AB186" s="66"/>
      <c r="AC186" s="90" t="s">
        <v>130</v>
      </c>
      <c r="AD186" s="108" t="s">
        <v>92</v>
      </c>
      <c r="AE186" s="112">
        <v>79</v>
      </c>
      <c r="AF186" s="112">
        <v>80</v>
      </c>
      <c r="AG186" s="112">
        <v>80</v>
      </c>
      <c r="AH186" s="112">
        <v>80</v>
      </c>
      <c r="AI186" s="112">
        <v>80</v>
      </c>
      <c r="AJ186" s="157">
        <f t="shared" si="3"/>
        <v>399</v>
      </c>
      <c r="AK186" s="137">
        <v>2021</v>
      </c>
      <c r="AL186" s="10"/>
    </row>
    <row r="187" spans="1:39" s="8" customFormat="1" ht="44.25" customHeight="1">
      <c r="A187" s="10"/>
      <c r="B187" s="69"/>
      <c r="C187" s="69">
        <v>7</v>
      </c>
      <c r="D187" s="69">
        <v>5</v>
      </c>
      <c r="E187" s="70">
        <v>0</v>
      </c>
      <c r="F187" s="70">
        <v>7</v>
      </c>
      <c r="G187" s="70">
        <v>0</v>
      </c>
      <c r="H187" s="70">
        <v>7</v>
      </c>
      <c r="I187" s="70">
        <v>1</v>
      </c>
      <c r="J187" s="69">
        <v>2</v>
      </c>
      <c r="K187" s="69">
        <v>5</v>
      </c>
      <c r="L187" s="69">
        <v>0</v>
      </c>
      <c r="M187" s="69">
        <v>1</v>
      </c>
      <c r="N187" s="69" t="s">
        <v>192</v>
      </c>
      <c r="O187" s="69">
        <v>0</v>
      </c>
      <c r="P187" s="69">
        <v>2</v>
      </c>
      <c r="Q187" s="69">
        <v>4</v>
      </c>
      <c r="R187" s="69">
        <v>0</v>
      </c>
      <c r="S187" s="54"/>
      <c r="T187" s="54"/>
      <c r="U187" s="60"/>
      <c r="V187" s="60"/>
      <c r="W187" s="60"/>
      <c r="X187" s="60"/>
      <c r="Y187" s="60"/>
      <c r="Z187" s="60"/>
      <c r="AA187" s="60"/>
      <c r="AB187" s="66"/>
      <c r="AC187" s="98" t="s">
        <v>235</v>
      </c>
      <c r="AD187" s="109" t="s">
        <v>105</v>
      </c>
      <c r="AE187" s="111">
        <v>18</v>
      </c>
      <c r="AF187" s="111">
        <v>8.9</v>
      </c>
      <c r="AG187" s="111">
        <v>0</v>
      </c>
      <c r="AH187" s="111">
        <v>18</v>
      </c>
      <c r="AI187" s="111">
        <v>18</v>
      </c>
      <c r="AJ187" s="157">
        <f t="shared" si="3"/>
        <v>62.9</v>
      </c>
      <c r="AK187" s="137">
        <v>2021</v>
      </c>
      <c r="AL187" s="10"/>
      <c r="AM187" s="8" t="s">
        <v>181</v>
      </c>
    </row>
    <row r="188" spans="1:38" s="8" customFormat="1" ht="37.5" customHeight="1">
      <c r="A188" s="10"/>
      <c r="B188" s="78">
        <v>5</v>
      </c>
      <c r="C188" s="78">
        <v>7</v>
      </c>
      <c r="D188" s="78">
        <v>5</v>
      </c>
      <c r="E188" s="79">
        <v>0</v>
      </c>
      <c r="F188" s="79">
        <v>7</v>
      </c>
      <c r="G188" s="79">
        <v>0</v>
      </c>
      <c r="H188" s="79">
        <v>7</v>
      </c>
      <c r="I188" s="79">
        <v>1</v>
      </c>
      <c r="J188" s="78">
        <v>2</v>
      </c>
      <c r="K188" s="78">
        <v>5</v>
      </c>
      <c r="L188" s="78">
        <v>0</v>
      </c>
      <c r="M188" s="78">
        <v>1</v>
      </c>
      <c r="N188" s="49">
        <v>1</v>
      </c>
      <c r="O188" s="49">
        <v>0</v>
      </c>
      <c r="P188" s="49">
        <v>2</v>
      </c>
      <c r="Q188" s="49">
        <v>4</v>
      </c>
      <c r="R188" s="49">
        <v>0</v>
      </c>
      <c r="S188" s="54"/>
      <c r="T188" s="54"/>
      <c r="U188" s="60"/>
      <c r="V188" s="60"/>
      <c r="W188" s="60"/>
      <c r="X188" s="60"/>
      <c r="Y188" s="60"/>
      <c r="Z188" s="60"/>
      <c r="AA188" s="60"/>
      <c r="AB188" s="66"/>
      <c r="AC188" s="92" t="s">
        <v>209</v>
      </c>
      <c r="AD188" s="108" t="s">
        <v>105</v>
      </c>
      <c r="AE188" s="112">
        <v>900.2</v>
      </c>
      <c r="AF188" s="112">
        <v>898.2</v>
      </c>
      <c r="AG188" s="112">
        <v>835.92</v>
      </c>
      <c r="AH188" s="112">
        <v>0</v>
      </c>
      <c r="AI188" s="112">
        <v>0</v>
      </c>
      <c r="AJ188" s="157">
        <f t="shared" si="3"/>
        <v>2634.32</v>
      </c>
      <c r="AK188" s="137">
        <v>2021</v>
      </c>
      <c r="AL188" s="10"/>
    </row>
    <row r="189" spans="1:38" s="8" customFormat="1" ht="37.5" customHeight="1">
      <c r="A189" s="10"/>
      <c r="B189" s="69"/>
      <c r="C189" s="69">
        <v>7</v>
      </c>
      <c r="D189" s="69">
        <v>5</v>
      </c>
      <c r="E189" s="70">
        <v>0</v>
      </c>
      <c r="F189" s="70">
        <v>7</v>
      </c>
      <c r="G189" s="70">
        <v>0</v>
      </c>
      <c r="H189" s="70">
        <v>7</v>
      </c>
      <c r="I189" s="70">
        <v>1</v>
      </c>
      <c r="J189" s="69">
        <v>2</v>
      </c>
      <c r="K189" s="69">
        <v>5</v>
      </c>
      <c r="L189" s="69">
        <v>0</v>
      </c>
      <c r="M189" s="69">
        <v>1</v>
      </c>
      <c r="N189" s="69">
        <v>1</v>
      </c>
      <c r="O189" s="69">
        <v>0</v>
      </c>
      <c r="P189" s="69">
        <v>2</v>
      </c>
      <c r="Q189" s="69">
        <v>4</v>
      </c>
      <c r="R189" s="69">
        <v>0</v>
      </c>
      <c r="S189" s="54"/>
      <c r="T189" s="54"/>
      <c r="U189" s="60"/>
      <c r="V189" s="60"/>
      <c r="W189" s="60"/>
      <c r="X189" s="60"/>
      <c r="Y189" s="60"/>
      <c r="Z189" s="60"/>
      <c r="AA189" s="60"/>
      <c r="AB189" s="66"/>
      <c r="AC189" s="98" t="s">
        <v>290</v>
      </c>
      <c r="AD189" s="109" t="s">
        <v>105</v>
      </c>
      <c r="AE189" s="111">
        <v>0</v>
      </c>
      <c r="AF189" s="111">
        <v>0</v>
      </c>
      <c r="AG189" s="111">
        <v>35.58</v>
      </c>
      <c r="AH189" s="111">
        <v>0</v>
      </c>
      <c r="AI189" s="111">
        <v>0</v>
      </c>
      <c r="AJ189" s="157">
        <f>AE189+AF189+AG189+AH189+AI189</f>
        <v>35.58</v>
      </c>
      <c r="AK189" s="137">
        <v>2019</v>
      </c>
      <c r="AL189" s="10"/>
    </row>
    <row r="190" spans="1:38" s="8" customFormat="1" ht="38.25" customHeight="1">
      <c r="A190" s="10"/>
      <c r="B190" s="49"/>
      <c r="C190" s="49"/>
      <c r="D190" s="49"/>
      <c r="E190" s="59"/>
      <c r="F190" s="59"/>
      <c r="G190" s="59"/>
      <c r="H190" s="59"/>
      <c r="I190" s="59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60"/>
      <c r="V190" s="60"/>
      <c r="W190" s="60"/>
      <c r="X190" s="60"/>
      <c r="Y190" s="60"/>
      <c r="Z190" s="60"/>
      <c r="AA190" s="60"/>
      <c r="AB190" s="66"/>
      <c r="AC190" s="90" t="s">
        <v>131</v>
      </c>
      <c r="AD190" s="108" t="s">
        <v>92</v>
      </c>
      <c r="AE190" s="112">
        <v>100</v>
      </c>
      <c r="AF190" s="112">
        <v>100</v>
      </c>
      <c r="AG190" s="112">
        <v>100</v>
      </c>
      <c r="AH190" s="112">
        <v>100</v>
      </c>
      <c r="AI190" s="112">
        <v>100</v>
      </c>
      <c r="AJ190" s="157">
        <f t="shared" si="3"/>
        <v>500</v>
      </c>
      <c r="AK190" s="137">
        <v>2021</v>
      </c>
      <c r="AL190" s="10"/>
    </row>
    <row r="191" spans="1:38" s="8" customFormat="1" ht="43.5" customHeight="1">
      <c r="A191" s="10"/>
      <c r="B191" s="69">
        <v>5</v>
      </c>
      <c r="C191" s="69">
        <v>7</v>
      </c>
      <c r="D191" s="69">
        <v>5</v>
      </c>
      <c r="E191" s="70">
        <v>0</v>
      </c>
      <c r="F191" s="70">
        <v>4</v>
      </c>
      <c r="G191" s="70">
        <v>0</v>
      </c>
      <c r="H191" s="70">
        <v>1</v>
      </c>
      <c r="I191" s="70">
        <v>1</v>
      </c>
      <c r="J191" s="69">
        <v>2</v>
      </c>
      <c r="K191" s="69">
        <v>5</v>
      </c>
      <c r="L191" s="69">
        <v>0</v>
      </c>
      <c r="M191" s="69">
        <v>2</v>
      </c>
      <c r="N191" s="69">
        <v>0</v>
      </c>
      <c r="O191" s="69">
        <v>0</v>
      </c>
      <c r="P191" s="69">
        <v>0</v>
      </c>
      <c r="Q191" s="69">
        <v>0</v>
      </c>
      <c r="R191" s="69">
        <v>0</v>
      </c>
      <c r="S191" s="71"/>
      <c r="T191" s="71"/>
      <c r="U191" s="72"/>
      <c r="V191" s="72"/>
      <c r="W191" s="72"/>
      <c r="X191" s="72"/>
      <c r="Y191" s="72"/>
      <c r="Z191" s="72"/>
      <c r="AA191" s="72"/>
      <c r="AB191" s="75"/>
      <c r="AC191" s="94" t="s">
        <v>161</v>
      </c>
      <c r="AD191" s="109" t="s">
        <v>105</v>
      </c>
      <c r="AE191" s="111">
        <f>AE192</f>
        <v>125</v>
      </c>
      <c r="AF191" s="111">
        <f>AF192</f>
        <v>125</v>
      </c>
      <c r="AG191" s="111">
        <f>AG192</f>
        <v>150</v>
      </c>
      <c r="AH191" s="111">
        <f>AH192</f>
        <v>150</v>
      </c>
      <c r="AI191" s="111">
        <f>AI192</f>
        <v>100</v>
      </c>
      <c r="AJ191" s="157">
        <f t="shared" si="3"/>
        <v>650</v>
      </c>
      <c r="AK191" s="137">
        <v>2021</v>
      </c>
      <c r="AL191" s="10"/>
    </row>
    <row r="192" spans="1:38" s="73" customFormat="1" ht="30.75" customHeight="1">
      <c r="A192" s="68"/>
      <c r="B192" s="78">
        <v>5</v>
      </c>
      <c r="C192" s="78">
        <v>7</v>
      </c>
      <c r="D192" s="78">
        <v>5</v>
      </c>
      <c r="E192" s="79">
        <v>0</v>
      </c>
      <c r="F192" s="79">
        <v>4</v>
      </c>
      <c r="G192" s="79">
        <v>0</v>
      </c>
      <c r="H192" s="79">
        <v>1</v>
      </c>
      <c r="I192" s="79">
        <v>1</v>
      </c>
      <c r="J192" s="78">
        <v>2</v>
      </c>
      <c r="K192" s="78">
        <v>5</v>
      </c>
      <c r="L192" s="78">
        <v>0</v>
      </c>
      <c r="M192" s="78">
        <v>2</v>
      </c>
      <c r="N192" s="78">
        <v>2</v>
      </c>
      <c r="O192" s="78">
        <v>0</v>
      </c>
      <c r="P192" s="78">
        <v>0</v>
      </c>
      <c r="Q192" s="78">
        <v>1</v>
      </c>
      <c r="R192" s="78">
        <v>0</v>
      </c>
      <c r="S192" s="54"/>
      <c r="T192" s="54"/>
      <c r="U192" s="60"/>
      <c r="V192" s="60"/>
      <c r="W192" s="60"/>
      <c r="X192" s="60"/>
      <c r="Y192" s="60"/>
      <c r="Z192" s="60"/>
      <c r="AA192" s="60"/>
      <c r="AB192" s="66"/>
      <c r="AC192" s="92" t="s">
        <v>106</v>
      </c>
      <c r="AD192" s="108" t="s">
        <v>105</v>
      </c>
      <c r="AE192" s="111">
        <v>125</v>
      </c>
      <c r="AF192" s="111">
        <v>125</v>
      </c>
      <c r="AG192" s="111">
        <v>150</v>
      </c>
      <c r="AH192" s="111">
        <v>150</v>
      </c>
      <c r="AI192" s="111">
        <v>100</v>
      </c>
      <c r="AJ192" s="157">
        <f t="shared" si="3"/>
        <v>650</v>
      </c>
      <c r="AK192" s="137">
        <v>2021</v>
      </c>
      <c r="AL192" s="68"/>
    </row>
    <row r="193" spans="1:38" s="8" customFormat="1" ht="34.5" customHeight="1">
      <c r="A193" s="10"/>
      <c r="B193" s="49"/>
      <c r="C193" s="49"/>
      <c r="D193" s="49"/>
      <c r="E193" s="59"/>
      <c r="F193" s="59"/>
      <c r="G193" s="59"/>
      <c r="H193" s="59"/>
      <c r="I193" s="59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60"/>
      <c r="V193" s="60"/>
      <c r="W193" s="60"/>
      <c r="X193" s="60"/>
      <c r="Y193" s="60"/>
      <c r="Z193" s="60"/>
      <c r="AA193" s="60"/>
      <c r="AB193" s="66"/>
      <c r="AC193" s="90" t="s">
        <v>132</v>
      </c>
      <c r="AD193" s="108" t="s">
        <v>116</v>
      </c>
      <c r="AE193" s="112">
        <v>69</v>
      </c>
      <c r="AF193" s="112">
        <v>69</v>
      </c>
      <c r="AG193" s="112">
        <v>70</v>
      </c>
      <c r="AH193" s="112">
        <v>70</v>
      </c>
      <c r="AI193" s="112">
        <v>70</v>
      </c>
      <c r="AJ193" s="157">
        <f t="shared" si="3"/>
        <v>348</v>
      </c>
      <c r="AK193" s="137">
        <v>2021</v>
      </c>
      <c r="AL193" s="10"/>
    </row>
    <row r="194" spans="1:38" s="8" customFormat="1" ht="45.75" customHeight="1">
      <c r="A194" s="10"/>
      <c r="B194" s="154">
        <v>5</v>
      </c>
      <c r="C194" s="154">
        <v>7</v>
      </c>
      <c r="D194" s="154">
        <v>5</v>
      </c>
      <c r="E194" s="154">
        <v>0</v>
      </c>
      <c r="F194" s="154">
        <v>0</v>
      </c>
      <c r="G194" s="154">
        <v>0</v>
      </c>
      <c r="H194" s="154">
        <v>0</v>
      </c>
      <c r="I194" s="154">
        <v>1</v>
      </c>
      <c r="J194" s="154">
        <v>2</v>
      </c>
      <c r="K194" s="154">
        <v>9</v>
      </c>
      <c r="L194" s="154">
        <v>0</v>
      </c>
      <c r="M194" s="154">
        <v>0</v>
      </c>
      <c r="N194" s="154">
        <v>0</v>
      </c>
      <c r="O194" s="154">
        <v>0</v>
      </c>
      <c r="P194" s="154">
        <v>0</v>
      </c>
      <c r="Q194" s="154">
        <v>0</v>
      </c>
      <c r="R194" s="154">
        <v>0</v>
      </c>
      <c r="S194" s="155"/>
      <c r="T194" s="155"/>
      <c r="U194" s="156"/>
      <c r="V194" s="156"/>
      <c r="W194" s="156"/>
      <c r="X194" s="156"/>
      <c r="Y194" s="156"/>
      <c r="Z194" s="156"/>
      <c r="AA194" s="156"/>
      <c r="AB194" s="156"/>
      <c r="AC194" s="162" t="s">
        <v>49</v>
      </c>
      <c r="AD194" s="158" t="s">
        <v>3</v>
      </c>
      <c r="AE194" s="160">
        <f>AE195</f>
        <v>7564</v>
      </c>
      <c r="AF194" s="160">
        <f>AF195</f>
        <v>7815.11</v>
      </c>
      <c r="AG194" s="160">
        <f>AG195</f>
        <v>7818</v>
      </c>
      <c r="AH194" s="160">
        <f>AH195</f>
        <v>7690</v>
      </c>
      <c r="AI194" s="160">
        <f>AI195</f>
        <v>7190</v>
      </c>
      <c r="AJ194" s="157">
        <f t="shared" si="3"/>
        <v>38077.11</v>
      </c>
      <c r="AK194" s="137">
        <v>2021</v>
      </c>
      <c r="AL194" s="10"/>
    </row>
    <row r="195" spans="1:69" s="74" customFormat="1" ht="34.5" customHeight="1">
      <c r="A195" s="161"/>
      <c r="B195" s="78"/>
      <c r="C195" s="78"/>
      <c r="D195" s="78"/>
      <c r="E195" s="79"/>
      <c r="F195" s="79"/>
      <c r="G195" s="79"/>
      <c r="H195" s="79"/>
      <c r="I195" s="79"/>
      <c r="J195" s="78" t="s">
        <v>181</v>
      </c>
      <c r="K195" s="78"/>
      <c r="L195" s="78"/>
      <c r="M195" s="78"/>
      <c r="N195" s="78"/>
      <c r="O195" s="78"/>
      <c r="P195" s="78"/>
      <c r="Q195" s="78"/>
      <c r="R195" s="78"/>
      <c r="S195" s="64"/>
      <c r="T195" s="64"/>
      <c r="U195" s="60"/>
      <c r="V195" s="65"/>
      <c r="W195" s="65"/>
      <c r="X195" s="65"/>
      <c r="Y195" s="65"/>
      <c r="Z195" s="65"/>
      <c r="AA195" s="65"/>
      <c r="AB195" s="65"/>
      <c r="AC195" s="92" t="s">
        <v>77</v>
      </c>
      <c r="AD195" s="108" t="s">
        <v>3</v>
      </c>
      <c r="AE195" s="113">
        <f>AE196+AE198+AE197</f>
        <v>7564</v>
      </c>
      <c r="AF195" s="113">
        <f>AF196+AF198+AF197+AF199+AF200</f>
        <v>7815.11</v>
      </c>
      <c r="AG195" s="113">
        <f>AG196+AG198+AG197</f>
        <v>7818</v>
      </c>
      <c r="AH195" s="113">
        <f>AH196+AH198+AH197</f>
        <v>7690</v>
      </c>
      <c r="AI195" s="113">
        <f>AI196+AI198+AI197</f>
        <v>7190</v>
      </c>
      <c r="AJ195" s="157">
        <f t="shared" si="3"/>
        <v>38077.11</v>
      </c>
      <c r="AK195" s="137">
        <v>2021</v>
      </c>
      <c r="AL195" s="76">
        <f>SUM(AE194:AJ194)</f>
        <v>76154.22</v>
      </c>
      <c r="AM195" s="77"/>
      <c r="AN195" s="77"/>
      <c r="AO195" s="77"/>
      <c r="AP195" s="77"/>
      <c r="AQ195" s="77"/>
      <c r="AR195" s="77"/>
      <c r="AS195" s="77"/>
      <c r="AT195" s="77"/>
      <c r="AU195" s="77"/>
      <c r="AV195" s="77"/>
      <c r="AW195" s="77"/>
      <c r="AX195" s="77"/>
      <c r="AY195" s="77"/>
      <c r="AZ195" s="77"/>
      <c r="BA195" s="77"/>
      <c r="BB195" s="77"/>
      <c r="BC195" s="77"/>
      <c r="BD195" s="77"/>
      <c r="BE195" s="77"/>
      <c r="BF195" s="77"/>
      <c r="BG195" s="77"/>
      <c r="BH195" s="77"/>
      <c r="BI195" s="77"/>
      <c r="BJ195" s="77"/>
      <c r="BK195" s="77"/>
      <c r="BL195" s="77"/>
      <c r="BM195" s="77"/>
      <c r="BN195" s="77"/>
      <c r="BO195" s="77"/>
      <c r="BP195" s="77"/>
      <c r="BQ195" s="77"/>
    </row>
    <row r="196" spans="1:70" s="63" customFormat="1" ht="40.5" customHeight="1">
      <c r="A196" s="61"/>
      <c r="B196" s="69">
        <v>5</v>
      </c>
      <c r="C196" s="69">
        <v>7</v>
      </c>
      <c r="D196" s="69">
        <v>5</v>
      </c>
      <c r="E196" s="70">
        <v>0</v>
      </c>
      <c r="F196" s="70">
        <v>7</v>
      </c>
      <c r="G196" s="70">
        <v>0</v>
      </c>
      <c r="H196" s="70">
        <v>9</v>
      </c>
      <c r="I196" s="70">
        <v>1</v>
      </c>
      <c r="J196" s="69">
        <v>2</v>
      </c>
      <c r="K196" s="69">
        <v>9</v>
      </c>
      <c r="L196" s="69">
        <v>0</v>
      </c>
      <c r="M196" s="69">
        <v>8</v>
      </c>
      <c r="N196" s="69">
        <v>2</v>
      </c>
      <c r="O196" s="133">
        <v>0</v>
      </c>
      <c r="P196" s="133">
        <v>0</v>
      </c>
      <c r="Q196" s="133">
        <v>1</v>
      </c>
      <c r="R196" s="133">
        <v>0</v>
      </c>
      <c r="S196" s="134"/>
      <c r="T196" s="134"/>
      <c r="U196" s="72"/>
      <c r="V196" s="135"/>
      <c r="W196" s="135"/>
      <c r="X196" s="135"/>
      <c r="Y196" s="135"/>
      <c r="Z196" s="135"/>
      <c r="AA196" s="135"/>
      <c r="AB196" s="135"/>
      <c r="AC196" s="91" t="s">
        <v>202</v>
      </c>
      <c r="AD196" s="109" t="s">
        <v>3</v>
      </c>
      <c r="AE196" s="136">
        <v>943</v>
      </c>
      <c r="AF196" s="136">
        <v>947</v>
      </c>
      <c r="AG196" s="136">
        <v>1141.8</v>
      </c>
      <c r="AH196" s="136">
        <v>945</v>
      </c>
      <c r="AI196" s="136">
        <v>945</v>
      </c>
      <c r="AJ196" s="157">
        <f t="shared" si="3"/>
        <v>4921.8</v>
      </c>
      <c r="AK196" s="137">
        <v>2021</v>
      </c>
      <c r="AL196" s="11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62"/>
    </row>
    <row r="197" spans="1:70" s="63" customFormat="1" ht="65.25" customHeight="1">
      <c r="A197" s="132"/>
      <c r="B197" s="69">
        <v>5</v>
      </c>
      <c r="C197" s="69">
        <v>7</v>
      </c>
      <c r="D197" s="69">
        <v>5</v>
      </c>
      <c r="E197" s="70">
        <v>0</v>
      </c>
      <c r="F197" s="70">
        <v>7</v>
      </c>
      <c r="G197" s="70">
        <v>0</v>
      </c>
      <c r="H197" s="70">
        <v>9</v>
      </c>
      <c r="I197" s="70">
        <v>1</v>
      </c>
      <c r="J197" s="69">
        <v>2</v>
      </c>
      <c r="K197" s="69">
        <v>4</v>
      </c>
      <c r="L197" s="69">
        <v>0</v>
      </c>
      <c r="M197" s="69">
        <v>2</v>
      </c>
      <c r="N197" s="69">
        <v>2</v>
      </c>
      <c r="O197" s="133">
        <v>0</v>
      </c>
      <c r="P197" s="133">
        <v>0</v>
      </c>
      <c r="Q197" s="133">
        <v>2</v>
      </c>
      <c r="R197" s="133">
        <v>0</v>
      </c>
      <c r="S197" s="134"/>
      <c r="T197" s="134"/>
      <c r="U197" s="72"/>
      <c r="V197" s="135"/>
      <c r="W197" s="135"/>
      <c r="X197" s="135"/>
      <c r="Y197" s="135"/>
      <c r="Z197" s="135"/>
      <c r="AA197" s="135"/>
      <c r="AB197" s="135"/>
      <c r="AC197" s="91" t="s">
        <v>210</v>
      </c>
      <c r="AD197" s="109" t="s">
        <v>3</v>
      </c>
      <c r="AE197" s="136">
        <v>6575.2</v>
      </c>
      <c r="AF197" s="136">
        <v>6781.61</v>
      </c>
      <c r="AG197" s="136">
        <v>6676.2</v>
      </c>
      <c r="AH197" s="136">
        <v>6745</v>
      </c>
      <c r="AI197" s="136">
        <v>6245</v>
      </c>
      <c r="AJ197" s="157">
        <f t="shared" si="3"/>
        <v>33023.009999999995</v>
      </c>
      <c r="AK197" s="137">
        <v>2021</v>
      </c>
      <c r="AL197" s="11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62"/>
    </row>
    <row r="198" spans="1:70" s="63" customFormat="1" ht="70.5" customHeight="1">
      <c r="A198" s="132"/>
      <c r="B198" s="69">
        <v>5</v>
      </c>
      <c r="C198" s="69">
        <v>7</v>
      </c>
      <c r="D198" s="69">
        <v>5</v>
      </c>
      <c r="E198" s="70">
        <v>0</v>
      </c>
      <c r="F198" s="70">
        <v>7</v>
      </c>
      <c r="G198" s="70">
        <v>0</v>
      </c>
      <c r="H198" s="70">
        <v>9</v>
      </c>
      <c r="I198" s="70">
        <v>1</v>
      </c>
      <c r="J198" s="69">
        <v>2</v>
      </c>
      <c r="K198" s="69">
        <v>4</v>
      </c>
      <c r="L198" s="69">
        <v>0</v>
      </c>
      <c r="M198" s="69">
        <v>2</v>
      </c>
      <c r="N198" s="69">
        <v>2</v>
      </c>
      <c r="O198" s="133">
        <v>0</v>
      </c>
      <c r="P198" s="133">
        <v>8</v>
      </c>
      <c r="Q198" s="133">
        <v>2</v>
      </c>
      <c r="R198" s="133">
        <v>0</v>
      </c>
      <c r="S198" s="134"/>
      <c r="T198" s="134"/>
      <c r="U198" s="72"/>
      <c r="V198" s="135"/>
      <c r="W198" s="135"/>
      <c r="X198" s="135"/>
      <c r="Y198" s="135"/>
      <c r="Z198" s="135"/>
      <c r="AA198" s="135"/>
      <c r="AB198" s="135"/>
      <c r="AC198" s="91" t="s">
        <v>236</v>
      </c>
      <c r="AD198" s="109" t="s">
        <v>3</v>
      </c>
      <c r="AE198" s="136">
        <v>45.8</v>
      </c>
      <c r="AF198" s="136">
        <v>0</v>
      </c>
      <c r="AG198" s="136">
        <v>0</v>
      </c>
      <c r="AH198" s="136">
        <v>0</v>
      </c>
      <c r="AI198" s="136">
        <v>0</v>
      </c>
      <c r="AJ198" s="157">
        <f t="shared" si="3"/>
        <v>45.8</v>
      </c>
      <c r="AK198" s="137">
        <v>2017</v>
      </c>
      <c r="AL198" s="11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62"/>
    </row>
    <row r="199" spans="1:70" s="63" customFormat="1" ht="70.5" customHeight="1">
      <c r="A199" s="132"/>
      <c r="B199" s="69">
        <v>5</v>
      </c>
      <c r="C199" s="69">
        <v>7</v>
      </c>
      <c r="D199" s="69">
        <v>5</v>
      </c>
      <c r="E199" s="70">
        <v>0</v>
      </c>
      <c r="F199" s="70">
        <v>7</v>
      </c>
      <c r="G199" s="70">
        <v>0</v>
      </c>
      <c r="H199" s="70">
        <v>9</v>
      </c>
      <c r="I199" s="70">
        <v>1</v>
      </c>
      <c r="J199" s="69">
        <v>2</v>
      </c>
      <c r="K199" s="69">
        <v>9</v>
      </c>
      <c r="L199" s="69">
        <v>0</v>
      </c>
      <c r="M199" s="69">
        <v>8</v>
      </c>
      <c r="N199" s="69" t="s">
        <v>192</v>
      </c>
      <c r="O199" s="133">
        <v>0</v>
      </c>
      <c r="P199" s="133">
        <v>2</v>
      </c>
      <c r="Q199" s="133">
        <v>0</v>
      </c>
      <c r="R199" s="133">
        <v>0</v>
      </c>
      <c r="S199" s="134"/>
      <c r="T199" s="134"/>
      <c r="U199" s="72"/>
      <c r="V199" s="135"/>
      <c r="W199" s="135"/>
      <c r="X199" s="135"/>
      <c r="Y199" s="135"/>
      <c r="Z199" s="135"/>
      <c r="AA199" s="135"/>
      <c r="AB199" s="135"/>
      <c r="AC199" s="91" t="s">
        <v>260</v>
      </c>
      <c r="AD199" s="109" t="s">
        <v>3</v>
      </c>
      <c r="AE199" s="136">
        <v>0</v>
      </c>
      <c r="AF199" s="136">
        <v>8</v>
      </c>
      <c r="AG199" s="136">
        <v>0</v>
      </c>
      <c r="AH199" s="136">
        <v>0</v>
      </c>
      <c r="AI199" s="136">
        <v>0</v>
      </c>
      <c r="AJ199" s="157">
        <f>AE199+AF199+AG199+AH199+AI199</f>
        <v>8</v>
      </c>
      <c r="AK199" s="137">
        <v>2018</v>
      </c>
      <c r="AL199" s="11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62"/>
    </row>
    <row r="200" spans="1:37" s="39" customFormat="1" ht="47.25">
      <c r="A200" s="132"/>
      <c r="B200" s="69">
        <v>5</v>
      </c>
      <c r="C200" s="69">
        <v>7</v>
      </c>
      <c r="D200" s="69">
        <v>5</v>
      </c>
      <c r="E200" s="70">
        <v>0</v>
      </c>
      <c r="F200" s="70">
        <v>7</v>
      </c>
      <c r="G200" s="70">
        <v>0</v>
      </c>
      <c r="H200" s="70">
        <v>9</v>
      </c>
      <c r="I200" s="70">
        <v>1</v>
      </c>
      <c r="J200" s="69">
        <v>2</v>
      </c>
      <c r="K200" s="69">
        <v>9</v>
      </c>
      <c r="L200" s="69">
        <v>0</v>
      </c>
      <c r="M200" s="69">
        <v>8</v>
      </c>
      <c r="N200" s="69">
        <v>1</v>
      </c>
      <c r="O200" s="133">
        <v>0</v>
      </c>
      <c r="P200" s="133">
        <v>2</v>
      </c>
      <c r="Q200" s="133">
        <v>0</v>
      </c>
      <c r="R200" s="133">
        <v>0</v>
      </c>
      <c r="S200" s="134"/>
      <c r="T200" s="134"/>
      <c r="U200" s="72"/>
      <c r="V200" s="135"/>
      <c r="W200" s="135"/>
      <c r="X200" s="135"/>
      <c r="Y200" s="135"/>
      <c r="Z200" s="135"/>
      <c r="AA200" s="135"/>
      <c r="AB200" s="135"/>
      <c r="AC200" s="91" t="s">
        <v>261</v>
      </c>
      <c r="AD200" s="109" t="s">
        <v>3</v>
      </c>
      <c r="AE200" s="136">
        <v>0</v>
      </c>
      <c r="AF200" s="136">
        <v>78.5</v>
      </c>
      <c r="AG200" s="136">
        <v>0</v>
      </c>
      <c r="AH200" s="136">
        <v>0</v>
      </c>
      <c r="AI200" s="136">
        <v>0</v>
      </c>
      <c r="AJ200" s="157">
        <f>AE200+AF200+AG200+AH200+AI200</f>
        <v>78.5</v>
      </c>
      <c r="AK200" s="137">
        <v>2018</v>
      </c>
    </row>
    <row r="201" spans="1:37" s="39" customFormat="1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0"/>
      <c r="Q201" s="10"/>
      <c r="R201" s="10"/>
      <c r="S201" s="10"/>
      <c r="T201" s="10"/>
      <c r="U201" s="34"/>
      <c r="V201" s="34"/>
      <c r="W201" s="34"/>
      <c r="X201" s="34"/>
      <c r="Y201" s="34"/>
      <c r="Z201" s="34"/>
      <c r="AA201" s="34"/>
      <c r="AB201" s="34"/>
      <c r="AC201" s="10"/>
      <c r="AD201" s="10"/>
      <c r="AE201" s="10"/>
      <c r="AF201" s="10"/>
      <c r="AG201" s="10"/>
      <c r="AH201" s="10"/>
      <c r="AI201" s="10"/>
      <c r="AJ201" s="10"/>
      <c r="AK201" s="10"/>
    </row>
    <row r="202" spans="1:37" s="39" customFormat="1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0"/>
      <c r="Q202" s="10"/>
      <c r="R202" s="10"/>
      <c r="S202" s="10"/>
      <c r="T202" s="10"/>
      <c r="U202" s="34"/>
      <c r="V202" s="34"/>
      <c r="W202" s="34"/>
      <c r="X202" s="34"/>
      <c r="Y202" s="34"/>
      <c r="Z202" s="34"/>
      <c r="AA202" s="34"/>
      <c r="AB202" s="34"/>
      <c r="AC202" s="10"/>
      <c r="AD202" s="10"/>
      <c r="AE202" s="10"/>
      <c r="AF202" s="10"/>
      <c r="AG202" s="10" t="s">
        <v>181</v>
      </c>
      <c r="AH202" s="10"/>
      <c r="AI202" s="10"/>
      <c r="AJ202" s="10"/>
      <c r="AK202" s="10"/>
    </row>
    <row r="203" spans="1:37" s="39" customFormat="1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0"/>
      <c r="Q203" s="10"/>
      <c r="R203" s="10"/>
      <c r="S203" s="10"/>
      <c r="T203" s="10"/>
      <c r="U203" s="34"/>
      <c r="V203" s="34"/>
      <c r="W203" s="34"/>
      <c r="X203" s="34"/>
      <c r="Y203" s="34"/>
      <c r="Z203" s="34"/>
      <c r="AA203" s="34"/>
      <c r="AB203" s="34"/>
      <c r="AC203" s="10"/>
      <c r="AD203" s="10"/>
      <c r="AE203" s="10"/>
      <c r="AF203" s="10"/>
      <c r="AG203" s="10"/>
      <c r="AH203" s="10"/>
      <c r="AI203" s="10"/>
      <c r="AJ203" s="10"/>
      <c r="AK203" s="10"/>
    </row>
    <row r="204" spans="1:37" s="39" customFormat="1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0"/>
      <c r="Q204" s="10"/>
      <c r="R204" s="10"/>
      <c r="S204" s="10"/>
      <c r="T204" s="10"/>
      <c r="U204" s="34"/>
      <c r="V204" s="34"/>
      <c r="W204" s="34"/>
      <c r="X204" s="34"/>
      <c r="Y204" s="34"/>
      <c r="Z204" s="34"/>
      <c r="AA204" s="34"/>
      <c r="AB204" s="34"/>
      <c r="AC204" s="10"/>
      <c r="AD204" s="10"/>
      <c r="AE204" s="10"/>
      <c r="AF204" s="10"/>
      <c r="AG204" s="10"/>
      <c r="AH204" s="10"/>
      <c r="AI204" s="10"/>
      <c r="AJ204" s="10"/>
      <c r="AK204" s="10"/>
    </row>
    <row r="205" spans="1:37" s="39" customFormat="1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0"/>
      <c r="Q205" s="10"/>
      <c r="R205" s="10"/>
      <c r="S205" s="10"/>
      <c r="T205" s="10"/>
      <c r="U205" s="34"/>
      <c r="V205" s="34"/>
      <c r="W205" s="34"/>
      <c r="X205" s="34"/>
      <c r="Y205" s="34"/>
      <c r="Z205" s="34"/>
      <c r="AA205" s="34"/>
      <c r="AB205" s="34"/>
      <c r="AC205" s="10"/>
      <c r="AD205" s="10"/>
      <c r="AE205" s="10"/>
      <c r="AF205" s="10"/>
      <c r="AG205" s="10"/>
      <c r="AH205" s="10"/>
      <c r="AI205" s="10"/>
      <c r="AJ205" s="10"/>
      <c r="AK205" s="10"/>
    </row>
    <row r="206" spans="1:37" s="39" customFormat="1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0"/>
      <c r="Q206" s="10"/>
      <c r="R206" s="10"/>
      <c r="S206" s="10"/>
      <c r="T206" s="10"/>
      <c r="U206" s="34"/>
      <c r="V206" s="34"/>
      <c r="W206" s="34"/>
      <c r="X206" s="34"/>
      <c r="Y206" s="34"/>
      <c r="Z206" s="34"/>
      <c r="AA206" s="34"/>
      <c r="AB206" s="34"/>
      <c r="AC206" s="10"/>
      <c r="AD206" s="10"/>
      <c r="AE206" s="10"/>
      <c r="AF206" s="10"/>
      <c r="AG206" s="10"/>
      <c r="AH206" s="10"/>
      <c r="AI206" s="10"/>
      <c r="AJ206" s="10"/>
      <c r="AK206" s="10"/>
    </row>
    <row r="207" spans="1:37" s="39" customFormat="1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0"/>
      <c r="Q207" s="10"/>
      <c r="R207" s="10"/>
      <c r="S207" s="10"/>
      <c r="T207" s="10"/>
      <c r="U207" s="34"/>
      <c r="V207" s="34"/>
      <c r="W207" s="34"/>
      <c r="X207" s="34"/>
      <c r="Y207" s="34"/>
      <c r="Z207" s="34"/>
      <c r="AA207" s="34"/>
      <c r="AB207" s="34"/>
      <c r="AC207" s="10"/>
      <c r="AD207" s="10"/>
      <c r="AE207" s="10"/>
      <c r="AF207" s="10"/>
      <c r="AG207" s="10"/>
      <c r="AH207" s="10"/>
      <c r="AI207" s="10"/>
      <c r="AJ207" s="10"/>
      <c r="AK207" s="10"/>
    </row>
    <row r="208" spans="1:37" s="39" customFormat="1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0"/>
      <c r="Q208" s="10"/>
      <c r="R208" s="10"/>
      <c r="S208" s="10"/>
      <c r="T208" s="10"/>
      <c r="U208" s="34"/>
      <c r="V208" s="34"/>
      <c r="W208" s="34"/>
      <c r="X208" s="34"/>
      <c r="Y208" s="34"/>
      <c r="Z208" s="34"/>
      <c r="AA208" s="34"/>
      <c r="AB208" s="34"/>
      <c r="AC208" s="10"/>
      <c r="AD208" s="10"/>
      <c r="AE208" s="10"/>
      <c r="AF208" s="10"/>
      <c r="AG208" s="10"/>
      <c r="AH208" s="10"/>
      <c r="AI208" s="10"/>
      <c r="AJ208" s="10"/>
      <c r="AK208" s="10"/>
    </row>
    <row r="209" spans="1:37" s="39" customFormat="1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0"/>
      <c r="Q209" s="10"/>
      <c r="R209" s="10"/>
      <c r="S209" s="10"/>
      <c r="T209" s="10"/>
      <c r="U209" s="34"/>
      <c r="V209" s="34"/>
      <c r="W209" s="34"/>
      <c r="X209" s="34"/>
      <c r="Y209" s="34"/>
      <c r="Z209" s="34"/>
      <c r="AA209" s="34"/>
      <c r="AB209" s="34"/>
      <c r="AC209" s="10"/>
      <c r="AD209" s="10"/>
      <c r="AE209" s="10"/>
      <c r="AF209" s="10"/>
      <c r="AG209" s="10"/>
      <c r="AH209" s="10"/>
      <c r="AI209" s="10"/>
      <c r="AJ209" s="10"/>
      <c r="AK209" s="10"/>
    </row>
    <row r="210" spans="1:37" s="39" customFormat="1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0"/>
      <c r="Q210" s="10"/>
      <c r="R210" s="10"/>
      <c r="S210" s="10"/>
      <c r="T210" s="10"/>
      <c r="U210" s="34"/>
      <c r="V210" s="34"/>
      <c r="W210" s="34"/>
      <c r="X210" s="34"/>
      <c r="Y210" s="34"/>
      <c r="Z210" s="34"/>
      <c r="AA210" s="34"/>
      <c r="AB210" s="34"/>
      <c r="AC210" s="10"/>
      <c r="AD210" s="10"/>
      <c r="AE210" s="10"/>
      <c r="AF210" s="10"/>
      <c r="AG210" s="10"/>
      <c r="AH210" s="10"/>
      <c r="AI210" s="10"/>
      <c r="AJ210" s="10"/>
      <c r="AK210" s="10"/>
    </row>
    <row r="211" spans="1:37" s="39" customFormat="1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0"/>
      <c r="Q211" s="10"/>
      <c r="R211" s="10"/>
      <c r="S211" s="10"/>
      <c r="T211" s="10"/>
      <c r="U211" s="34"/>
      <c r="V211" s="34"/>
      <c r="W211" s="34"/>
      <c r="X211" s="34"/>
      <c r="Y211" s="34"/>
      <c r="Z211" s="34"/>
      <c r="AA211" s="34"/>
      <c r="AB211" s="34"/>
      <c r="AC211" s="10"/>
      <c r="AD211" s="10"/>
      <c r="AE211" s="10"/>
      <c r="AF211" s="10"/>
      <c r="AG211" s="10"/>
      <c r="AH211" s="10"/>
      <c r="AI211" s="10"/>
      <c r="AJ211" s="10"/>
      <c r="AK211" s="10"/>
    </row>
    <row r="212" spans="1:37" s="39" customFormat="1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0"/>
      <c r="Q212" s="10"/>
      <c r="R212" s="10"/>
      <c r="S212" s="10"/>
      <c r="T212" s="10"/>
      <c r="U212" s="34"/>
      <c r="V212" s="34"/>
      <c r="W212" s="34"/>
      <c r="X212" s="34"/>
      <c r="Y212" s="34"/>
      <c r="Z212" s="34"/>
      <c r="AA212" s="34"/>
      <c r="AB212" s="34"/>
      <c r="AC212" s="10"/>
      <c r="AD212" s="10"/>
      <c r="AE212" s="10"/>
      <c r="AF212" s="10"/>
      <c r="AG212" s="10"/>
      <c r="AH212" s="10"/>
      <c r="AI212" s="10"/>
      <c r="AJ212" s="10"/>
      <c r="AK212" s="10"/>
    </row>
    <row r="213" spans="1:37" s="39" customFormat="1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0"/>
      <c r="Q213" s="10"/>
      <c r="R213" s="10"/>
      <c r="S213" s="10"/>
      <c r="T213" s="10"/>
      <c r="U213" s="34"/>
      <c r="V213" s="34"/>
      <c r="W213" s="34"/>
      <c r="X213" s="34"/>
      <c r="Y213" s="34"/>
      <c r="Z213" s="34"/>
      <c r="AA213" s="34"/>
      <c r="AB213" s="34"/>
      <c r="AC213" s="10"/>
      <c r="AD213" s="10"/>
      <c r="AE213" s="10"/>
      <c r="AF213" s="10"/>
      <c r="AG213" s="10"/>
      <c r="AH213" s="10"/>
      <c r="AI213" s="10"/>
      <c r="AJ213" s="10"/>
      <c r="AK213" s="10"/>
    </row>
    <row r="214" spans="1:37" s="39" customFormat="1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0"/>
      <c r="Q214" s="10"/>
      <c r="R214" s="10"/>
      <c r="S214" s="10"/>
      <c r="T214" s="10"/>
      <c r="U214" s="34"/>
      <c r="V214" s="34"/>
      <c r="W214" s="34"/>
      <c r="X214" s="34"/>
      <c r="Y214" s="34"/>
      <c r="Z214" s="34"/>
      <c r="AA214" s="34"/>
      <c r="AB214" s="34"/>
      <c r="AC214" s="10"/>
      <c r="AD214" s="10"/>
      <c r="AE214" s="10"/>
      <c r="AF214" s="10"/>
      <c r="AG214" s="10"/>
      <c r="AH214" s="10"/>
      <c r="AI214" s="10"/>
      <c r="AJ214" s="10"/>
      <c r="AK214" s="10"/>
    </row>
    <row r="215" spans="1:37" s="39" customFormat="1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0"/>
      <c r="Q215" s="10"/>
      <c r="R215" s="10"/>
      <c r="S215" s="10"/>
      <c r="T215" s="10"/>
      <c r="U215" s="34"/>
      <c r="V215" s="34"/>
      <c r="W215" s="34"/>
      <c r="X215" s="34"/>
      <c r="Y215" s="34"/>
      <c r="Z215" s="34"/>
      <c r="AA215" s="34"/>
      <c r="AB215" s="34"/>
      <c r="AC215" s="10"/>
      <c r="AD215" s="10"/>
      <c r="AE215" s="10"/>
      <c r="AF215" s="10"/>
      <c r="AG215" s="10"/>
      <c r="AH215" s="10"/>
      <c r="AI215" s="10"/>
      <c r="AJ215" s="10"/>
      <c r="AK215" s="10"/>
    </row>
    <row r="216" spans="1:37" s="39" customFormat="1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0"/>
      <c r="Q216" s="10"/>
      <c r="R216" s="10"/>
      <c r="S216" s="10"/>
      <c r="T216" s="10"/>
      <c r="U216" s="34"/>
      <c r="V216" s="34"/>
      <c r="W216" s="34"/>
      <c r="X216" s="34"/>
      <c r="Y216" s="34"/>
      <c r="Z216" s="34"/>
      <c r="AA216" s="34"/>
      <c r="AB216" s="34"/>
      <c r="AC216" s="10"/>
      <c r="AD216" s="10"/>
      <c r="AE216" s="10"/>
      <c r="AF216" s="10"/>
      <c r="AG216" s="10"/>
      <c r="AH216" s="10"/>
      <c r="AI216" s="10"/>
      <c r="AJ216" s="10"/>
      <c r="AK216" s="10"/>
    </row>
    <row r="217" spans="1:37" s="39" customFormat="1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0"/>
      <c r="Q217" s="10"/>
      <c r="R217" s="10"/>
      <c r="S217" s="10"/>
      <c r="T217" s="10"/>
      <c r="U217" s="34"/>
      <c r="V217" s="34"/>
      <c r="W217" s="34"/>
      <c r="X217" s="34"/>
      <c r="Y217" s="34"/>
      <c r="Z217" s="34"/>
      <c r="AA217" s="34"/>
      <c r="AB217" s="34"/>
      <c r="AC217" s="10"/>
      <c r="AD217" s="10"/>
      <c r="AE217" s="10"/>
      <c r="AF217" s="10"/>
      <c r="AG217" s="10"/>
      <c r="AH217" s="10"/>
      <c r="AI217" s="10"/>
      <c r="AJ217" s="10"/>
      <c r="AK217" s="10"/>
    </row>
    <row r="218" spans="1:37" s="39" customFormat="1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0"/>
      <c r="Q218" s="10"/>
      <c r="R218" s="10"/>
      <c r="S218" s="10"/>
      <c r="T218" s="10"/>
      <c r="U218" s="34"/>
      <c r="V218" s="34"/>
      <c r="W218" s="34"/>
      <c r="X218" s="34"/>
      <c r="Y218" s="34"/>
      <c r="Z218" s="34"/>
      <c r="AA218" s="34"/>
      <c r="AB218" s="34"/>
      <c r="AC218" s="10"/>
      <c r="AD218" s="10"/>
      <c r="AE218" s="10"/>
      <c r="AF218" s="10"/>
      <c r="AG218" s="10"/>
      <c r="AH218" s="10"/>
      <c r="AI218" s="10"/>
      <c r="AJ218" s="10"/>
      <c r="AK218" s="10"/>
    </row>
    <row r="219" spans="1:37" s="39" customFormat="1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0"/>
      <c r="Q219" s="10"/>
      <c r="R219" s="10"/>
      <c r="S219" s="10"/>
      <c r="T219" s="10"/>
      <c r="U219" s="34"/>
      <c r="V219" s="34"/>
      <c r="W219" s="34"/>
      <c r="X219" s="34"/>
      <c r="Y219" s="34"/>
      <c r="Z219" s="34"/>
      <c r="AA219" s="34"/>
      <c r="AB219" s="34"/>
      <c r="AC219" s="10"/>
      <c r="AD219" s="10"/>
      <c r="AE219" s="10"/>
      <c r="AF219" s="10"/>
      <c r="AG219" s="10"/>
      <c r="AH219" s="10"/>
      <c r="AI219" s="10"/>
      <c r="AJ219" s="10"/>
      <c r="AK219" s="10"/>
    </row>
    <row r="220" spans="1:37" s="39" customFormat="1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0"/>
      <c r="Q220" s="10"/>
      <c r="R220" s="10"/>
      <c r="S220" s="10"/>
      <c r="T220" s="10"/>
      <c r="U220" s="34"/>
      <c r="V220" s="34"/>
      <c r="W220" s="34"/>
      <c r="X220" s="34"/>
      <c r="Y220" s="34"/>
      <c r="Z220" s="34"/>
      <c r="AA220" s="34"/>
      <c r="AB220" s="34"/>
      <c r="AC220" s="10"/>
      <c r="AD220" s="10"/>
      <c r="AE220" s="10"/>
      <c r="AF220" s="10"/>
      <c r="AG220" s="10"/>
      <c r="AH220" s="10"/>
      <c r="AI220" s="10"/>
      <c r="AJ220" s="10"/>
      <c r="AK220" s="10"/>
    </row>
    <row r="221" spans="1:37" s="39" customFormat="1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0"/>
      <c r="Q221" s="10"/>
      <c r="R221" s="10"/>
      <c r="S221" s="10"/>
      <c r="T221" s="10"/>
      <c r="U221" s="34"/>
      <c r="V221" s="34"/>
      <c r="W221" s="34"/>
      <c r="X221" s="34"/>
      <c r="Y221" s="34"/>
      <c r="Z221" s="34"/>
      <c r="AA221" s="34"/>
      <c r="AB221" s="34"/>
      <c r="AC221" s="10"/>
      <c r="AD221" s="10"/>
      <c r="AE221" s="10"/>
      <c r="AF221" s="10"/>
      <c r="AG221" s="10"/>
      <c r="AH221" s="10"/>
      <c r="AI221" s="10"/>
      <c r="AJ221" s="10"/>
      <c r="AK221" s="10"/>
    </row>
    <row r="222" spans="1:37" s="39" customFormat="1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0"/>
      <c r="Q222" s="10"/>
      <c r="R222" s="10"/>
      <c r="S222" s="10"/>
      <c r="T222" s="10"/>
      <c r="U222" s="34"/>
      <c r="V222" s="34"/>
      <c r="W222" s="34"/>
      <c r="X222" s="34"/>
      <c r="Y222" s="34"/>
      <c r="Z222" s="34"/>
      <c r="AA222" s="34"/>
      <c r="AB222" s="34"/>
      <c r="AC222" s="10"/>
      <c r="AD222" s="10"/>
      <c r="AE222" s="10"/>
      <c r="AF222" s="10"/>
      <c r="AG222" s="10"/>
      <c r="AH222" s="10"/>
      <c r="AI222" s="10"/>
      <c r="AJ222" s="10"/>
      <c r="AK222" s="10"/>
    </row>
    <row r="223" spans="1:37" s="39" customFormat="1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0"/>
      <c r="Q223" s="10"/>
      <c r="R223" s="10"/>
      <c r="S223" s="10"/>
      <c r="T223" s="10"/>
      <c r="U223" s="34"/>
      <c r="V223" s="34"/>
      <c r="W223" s="34"/>
      <c r="X223" s="34"/>
      <c r="Y223" s="34"/>
      <c r="Z223" s="34"/>
      <c r="AA223" s="34"/>
      <c r="AB223" s="34"/>
      <c r="AC223" s="10"/>
      <c r="AD223" s="10"/>
      <c r="AE223" s="10"/>
      <c r="AF223" s="10"/>
      <c r="AG223" s="10"/>
      <c r="AH223" s="10"/>
      <c r="AI223" s="10"/>
      <c r="AJ223" s="10"/>
      <c r="AK223" s="10"/>
    </row>
    <row r="224" spans="1:37" s="39" customFormat="1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0"/>
      <c r="Q224" s="10"/>
      <c r="R224" s="10"/>
      <c r="S224" s="10"/>
      <c r="T224" s="10"/>
      <c r="U224" s="34"/>
      <c r="V224" s="34"/>
      <c r="W224" s="34"/>
      <c r="X224" s="34"/>
      <c r="Y224" s="34"/>
      <c r="Z224" s="34"/>
      <c r="AA224" s="34"/>
      <c r="AB224" s="34"/>
      <c r="AC224" s="10"/>
      <c r="AD224" s="10"/>
      <c r="AE224" s="10"/>
      <c r="AF224" s="10"/>
      <c r="AG224" s="10"/>
      <c r="AH224" s="10"/>
      <c r="AI224" s="10"/>
      <c r="AJ224" s="10"/>
      <c r="AK224" s="10"/>
    </row>
    <row r="225" spans="1:37" s="39" customFormat="1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0"/>
      <c r="Q225" s="10"/>
      <c r="R225" s="10"/>
      <c r="S225" s="10"/>
      <c r="T225" s="10"/>
      <c r="U225" s="34"/>
      <c r="V225" s="34"/>
      <c r="W225" s="34"/>
      <c r="X225" s="34"/>
      <c r="Y225" s="34"/>
      <c r="Z225" s="34"/>
      <c r="AA225" s="34"/>
      <c r="AB225" s="34"/>
      <c r="AC225" s="10"/>
      <c r="AD225" s="10"/>
      <c r="AE225" s="10"/>
      <c r="AF225" s="10"/>
      <c r="AG225" s="10"/>
      <c r="AH225" s="10"/>
      <c r="AI225" s="10"/>
      <c r="AJ225" s="10"/>
      <c r="AK225" s="10"/>
    </row>
    <row r="226" spans="1:37" s="39" customFormat="1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0"/>
      <c r="Q226" s="10"/>
      <c r="R226" s="10"/>
      <c r="S226" s="10"/>
      <c r="T226" s="10"/>
      <c r="U226" s="34"/>
      <c r="V226" s="34"/>
      <c r="W226" s="34"/>
      <c r="X226" s="34"/>
      <c r="Y226" s="34"/>
      <c r="Z226" s="34"/>
      <c r="AA226" s="34"/>
      <c r="AB226" s="34"/>
      <c r="AC226" s="10"/>
      <c r="AD226" s="10"/>
      <c r="AE226" s="10"/>
      <c r="AF226" s="10"/>
      <c r="AG226" s="10"/>
      <c r="AH226" s="10"/>
      <c r="AI226" s="10"/>
      <c r="AJ226" s="10"/>
      <c r="AK226" s="10"/>
    </row>
    <row r="227" spans="1:37" s="39" customFormat="1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0"/>
      <c r="Q227" s="10"/>
      <c r="R227" s="10"/>
      <c r="S227" s="10"/>
      <c r="T227" s="10"/>
      <c r="U227" s="34"/>
      <c r="V227" s="34"/>
      <c r="W227" s="34"/>
      <c r="X227" s="34"/>
      <c r="Y227" s="34"/>
      <c r="Z227" s="34"/>
      <c r="AA227" s="34"/>
      <c r="AB227" s="34"/>
      <c r="AC227" s="10"/>
      <c r="AD227" s="10"/>
      <c r="AE227" s="10"/>
      <c r="AF227" s="10"/>
      <c r="AG227" s="10"/>
      <c r="AH227" s="10"/>
      <c r="AI227" s="10"/>
      <c r="AJ227" s="10"/>
      <c r="AK227" s="10"/>
    </row>
    <row r="228" spans="1:37" s="39" customFormat="1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0"/>
      <c r="Q228" s="10"/>
      <c r="R228" s="10"/>
      <c r="S228" s="10"/>
      <c r="T228" s="10"/>
      <c r="U228" s="34"/>
      <c r="V228" s="34"/>
      <c r="W228" s="34"/>
      <c r="X228" s="34"/>
      <c r="Y228" s="34"/>
      <c r="Z228" s="34"/>
      <c r="AA228" s="34"/>
      <c r="AB228" s="34"/>
      <c r="AC228" s="10"/>
      <c r="AD228" s="10"/>
      <c r="AE228" s="10"/>
      <c r="AF228" s="10"/>
      <c r="AG228" s="10"/>
      <c r="AH228" s="10"/>
      <c r="AI228" s="10"/>
      <c r="AJ228" s="10"/>
      <c r="AK228" s="10"/>
    </row>
    <row r="229" spans="1:37" s="39" customFormat="1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0"/>
      <c r="Q229" s="10"/>
      <c r="R229" s="10"/>
      <c r="S229" s="10"/>
      <c r="T229" s="10"/>
      <c r="U229" s="34"/>
      <c r="V229" s="34"/>
      <c r="W229" s="34"/>
      <c r="X229" s="34"/>
      <c r="Y229" s="34"/>
      <c r="Z229" s="34"/>
      <c r="AA229" s="34"/>
      <c r="AB229" s="34"/>
      <c r="AC229" s="10"/>
      <c r="AD229" s="10"/>
      <c r="AE229" s="10"/>
      <c r="AF229" s="10"/>
      <c r="AG229" s="10"/>
      <c r="AH229" s="10"/>
      <c r="AI229" s="10"/>
      <c r="AJ229" s="10"/>
      <c r="AK229" s="10"/>
    </row>
    <row r="230" spans="1:37" s="39" customFormat="1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0"/>
      <c r="Q230" s="10"/>
      <c r="R230" s="10"/>
      <c r="S230" s="10"/>
      <c r="T230" s="10"/>
      <c r="U230" s="34"/>
      <c r="V230" s="34"/>
      <c r="W230" s="34"/>
      <c r="X230" s="34"/>
      <c r="Y230" s="34"/>
      <c r="Z230" s="34"/>
      <c r="AA230" s="34"/>
      <c r="AB230" s="34"/>
      <c r="AC230" s="10"/>
      <c r="AD230" s="10"/>
      <c r="AE230" s="10"/>
      <c r="AF230" s="10"/>
      <c r="AG230" s="10"/>
      <c r="AH230" s="10"/>
      <c r="AI230" s="10"/>
      <c r="AJ230" s="10"/>
      <c r="AK230" s="10"/>
    </row>
    <row r="231" spans="1:37" s="39" customFormat="1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0"/>
      <c r="Q231" s="10"/>
      <c r="R231" s="10"/>
      <c r="S231" s="10"/>
      <c r="T231" s="10"/>
      <c r="U231" s="34"/>
      <c r="V231" s="34"/>
      <c r="W231" s="34"/>
      <c r="X231" s="34"/>
      <c r="Y231" s="34"/>
      <c r="Z231" s="34"/>
      <c r="AA231" s="34"/>
      <c r="AB231" s="34"/>
      <c r="AC231" s="10"/>
      <c r="AD231" s="10"/>
      <c r="AE231" s="10"/>
      <c r="AF231" s="10"/>
      <c r="AG231" s="10"/>
      <c r="AH231" s="10"/>
      <c r="AI231" s="10"/>
      <c r="AJ231" s="10"/>
      <c r="AK231" s="10"/>
    </row>
    <row r="232" spans="1:37" s="39" customFormat="1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0"/>
      <c r="Q232" s="10"/>
      <c r="R232" s="10"/>
      <c r="S232" s="10"/>
      <c r="T232" s="10"/>
      <c r="U232" s="34"/>
      <c r="V232" s="34"/>
      <c r="W232" s="34"/>
      <c r="X232" s="34"/>
      <c r="Y232" s="34"/>
      <c r="Z232" s="34"/>
      <c r="AA232" s="34"/>
      <c r="AB232" s="34"/>
      <c r="AC232" s="10"/>
      <c r="AD232" s="10"/>
      <c r="AE232" s="10"/>
      <c r="AF232" s="10"/>
      <c r="AG232" s="10"/>
      <c r="AH232" s="10"/>
      <c r="AI232" s="10"/>
      <c r="AJ232" s="10"/>
      <c r="AK232" s="10"/>
    </row>
    <row r="233" spans="1:37" s="39" customFormat="1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0"/>
      <c r="Q233" s="10"/>
      <c r="R233" s="10"/>
      <c r="S233" s="10"/>
      <c r="T233" s="10"/>
      <c r="U233" s="34"/>
      <c r="V233" s="34"/>
      <c r="W233" s="34"/>
      <c r="X233" s="34"/>
      <c r="Y233" s="34"/>
      <c r="Z233" s="34"/>
      <c r="AA233" s="34"/>
      <c r="AB233" s="34"/>
      <c r="AC233" s="10"/>
      <c r="AD233" s="10"/>
      <c r="AE233" s="10"/>
      <c r="AF233" s="10"/>
      <c r="AG233" s="10"/>
      <c r="AH233" s="10"/>
      <c r="AI233" s="10"/>
      <c r="AJ233" s="10"/>
      <c r="AK233" s="10"/>
    </row>
    <row r="234" spans="1:37" s="39" customFormat="1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0"/>
      <c r="Q234" s="10"/>
      <c r="R234" s="10"/>
      <c r="S234" s="10"/>
      <c r="T234" s="10"/>
      <c r="U234" s="34"/>
      <c r="V234" s="34"/>
      <c r="W234" s="34"/>
      <c r="X234" s="34"/>
      <c r="Y234" s="34"/>
      <c r="Z234" s="34"/>
      <c r="AA234" s="34"/>
      <c r="AB234" s="34"/>
      <c r="AC234" s="10"/>
      <c r="AD234" s="10"/>
      <c r="AE234" s="10"/>
      <c r="AF234" s="10"/>
      <c r="AG234" s="10"/>
      <c r="AH234" s="10"/>
      <c r="AI234" s="10"/>
      <c r="AJ234" s="10"/>
      <c r="AK234" s="10"/>
    </row>
    <row r="235" spans="1:37" s="39" customFormat="1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0"/>
      <c r="Q235" s="10"/>
      <c r="R235" s="10"/>
      <c r="S235" s="10"/>
      <c r="T235" s="10"/>
      <c r="U235" s="34"/>
      <c r="V235" s="34"/>
      <c r="W235" s="34"/>
      <c r="X235" s="34"/>
      <c r="Y235" s="34"/>
      <c r="Z235" s="34"/>
      <c r="AA235" s="34"/>
      <c r="AB235" s="34"/>
      <c r="AC235" s="10"/>
      <c r="AD235" s="10"/>
      <c r="AE235" s="10"/>
      <c r="AF235" s="10"/>
      <c r="AG235" s="10"/>
      <c r="AH235" s="10"/>
      <c r="AI235" s="10"/>
      <c r="AJ235" s="10"/>
      <c r="AK235" s="10"/>
    </row>
    <row r="236" spans="1:37" s="39" customFormat="1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0"/>
      <c r="Q236" s="10"/>
      <c r="R236" s="10"/>
      <c r="S236" s="10"/>
      <c r="T236" s="10"/>
      <c r="U236" s="34"/>
      <c r="V236" s="34"/>
      <c r="W236" s="34"/>
      <c r="X236" s="34"/>
      <c r="Y236" s="34"/>
      <c r="Z236" s="34"/>
      <c r="AA236" s="34"/>
      <c r="AB236" s="34"/>
      <c r="AC236" s="10"/>
      <c r="AD236" s="10"/>
      <c r="AE236" s="10"/>
      <c r="AF236" s="10"/>
      <c r="AG236" s="10"/>
      <c r="AH236" s="10"/>
      <c r="AI236" s="10"/>
      <c r="AJ236" s="10"/>
      <c r="AK236" s="10"/>
    </row>
    <row r="237" spans="1:37" s="39" customFormat="1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0"/>
      <c r="Q237" s="10"/>
      <c r="R237" s="10"/>
      <c r="S237" s="10"/>
      <c r="T237" s="10"/>
      <c r="U237" s="34"/>
      <c r="V237" s="34"/>
      <c r="W237" s="34"/>
      <c r="X237" s="34"/>
      <c r="Y237" s="34"/>
      <c r="Z237" s="34"/>
      <c r="AA237" s="34"/>
      <c r="AB237" s="34"/>
      <c r="AC237" s="10"/>
      <c r="AD237" s="10"/>
      <c r="AE237" s="10"/>
      <c r="AF237" s="10"/>
      <c r="AG237" s="10"/>
      <c r="AH237" s="10"/>
      <c r="AI237" s="10"/>
      <c r="AJ237" s="10"/>
      <c r="AK237" s="10"/>
    </row>
    <row r="238" spans="1:37" s="39" customFormat="1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0"/>
      <c r="Q238" s="10"/>
      <c r="R238" s="10"/>
      <c r="S238" s="10"/>
      <c r="T238" s="10"/>
      <c r="U238" s="34"/>
      <c r="V238" s="34"/>
      <c r="W238" s="34"/>
      <c r="X238" s="34"/>
      <c r="Y238" s="34"/>
      <c r="Z238" s="34"/>
      <c r="AA238" s="34"/>
      <c r="AB238" s="34"/>
      <c r="AC238" s="10"/>
      <c r="AD238" s="10"/>
      <c r="AE238" s="10"/>
      <c r="AF238" s="10"/>
      <c r="AG238" s="10"/>
      <c r="AH238" s="10"/>
      <c r="AI238" s="10"/>
      <c r="AJ238" s="10"/>
      <c r="AK238" s="10"/>
    </row>
    <row r="239" spans="1:37" s="39" customFormat="1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0"/>
      <c r="Q239" s="10"/>
      <c r="R239" s="10"/>
      <c r="S239" s="10"/>
      <c r="T239" s="10"/>
      <c r="U239" s="34"/>
      <c r="V239" s="34"/>
      <c r="W239" s="34"/>
      <c r="X239" s="34"/>
      <c r="Y239" s="34"/>
      <c r="Z239" s="34"/>
      <c r="AA239" s="34"/>
      <c r="AB239" s="34"/>
      <c r="AC239" s="10"/>
      <c r="AD239" s="10"/>
      <c r="AE239" s="10"/>
      <c r="AF239" s="10"/>
      <c r="AG239" s="10"/>
      <c r="AH239" s="10"/>
      <c r="AI239" s="10"/>
      <c r="AJ239" s="10"/>
      <c r="AK239" s="10"/>
    </row>
    <row r="240" spans="1:37" s="39" customFormat="1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0"/>
      <c r="Q240" s="10"/>
      <c r="R240" s="10"/>
      <c r="S240" s="10"/>
      <c r="T240" s="10"/>
      <c r="U240" s="34"/>
      <c r="V240" s="34"/>
      <c r="W240" s="34"/>
      <c r="X240" s="34"/>
      <c r="Y240" s="34"/>
      <c r="Z240" s="34"/>
      <c r="AA240" s="34"/>
      <c r="AB240" s="34"/>
      <c r="AC240" s="10"/>
      <c r="AD240" s="10"/>
      <c r="AE240" s="10"/>
      <c r="AF240" s="10"/>
      <c r="AG240" s="10"/>
      <c r="AH240" s="10"/>
      <c r="AI240" s="10"/>
      <c r="AJ240" s="10"/>
      <c r="AK240" s="10"/>
    </row>
    <row r="241" spans="1:37" s="39" customFormat="1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0"/>
      <c r="Q241" s="10"/>
      <c r="R241" s="10"/>
      <c r="S241" s="10"/>
      <c r="T241" s="10"/>
      <c r="U241" s="34"/>
      <c r="V241" s="34"/>
      <c r="W241" s="34"/>
      <c r="X241" s="34"/>
      <c r="Y241" s="34"/>
      <c r="Z241" s="34"/>
      <c r="AA241" s="34"/>
      <c r="AB241" s="34"/>
      <c r="AC241" s="10"/>
      <c r="AD241" s="10"/>
      <c r="AE241" s="10"/>
      <c r="AF241" s="10"/>
      <c r="AG241" s="10"/>
      <c r="AH241" s="10"/>
      <c r="AI241" s="10"/>
      <c r="AJ241" s="10"/>
      <c r="AK241" s="10"/>
    </row>
    <row r="242" spans="1:37" s="39" customFormat="1" ht="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0"/>
      <c r="Q242" s="10"/>
      <c r="R242" s="10"/>
      <c r="S242" s="10"/>
      <c r="T242" s="10"/>
      <c r="U242" s="34"/>
      <c r="V242" s="34"/>
      <c r="W242" s="34"/>
      <c r="X242" s="34"/>
      <c r="Y242" s="34"/>
      <c r="Z242" s="34"/>
      <c r="AA242" s="34"/>
      <c r="AB242" s="34"/>
      <c r="AC242" s="10"/>
      <c r="AD242" s="10"/>
      <c r="AE242" s="10"/>
      <c r="AF242" s="10"/>
      <c r="AG242" s="10"/>
      <c r="AH242" s="10"/>
      <c r="AI242" s="10"/>
      <c r="AJ242" s="10"/>
      <c r="AK242" s="10"/>
    </row>
    <row r="243" spans="1:37" s="39" customFormat="1" ht="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0"/>
      <c r="Q243" s="10"/>
      <c r="R243" s="10"/>
      <c r="S243" s="10"/>
      <c r="T243" s="10"/>
      <c r="U243" s="34"/>
      <c r="V243" s="34"/>
      <c r="W243" s="34"/>
      <c r="X243" s="34"/>
      <c r="Y243" s="34"/>
      <c r="Z243" s="34"/>
      <c r="AA243" s="34"/>
      <c r="AB243" s="34"/>
      <c r="AC243" s="10"/>
      <c r="AD243" s="10"/>
      <c r="AE243" s="10"/>
      <c r="AF243" s="10"/>
      <c r="AG243" s="10"/>
      <c r="AH243" s="10"/>
      <c r="AI243" s="10"/>
      <c r="AJ243" s="10"/>
      <c r="AK243" s="10"/>
    </row>
    <row r="244" spans="1:37" s="39" customFormat="1" ht="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0"/>
      <c r="Q244" s="10"/>
      <c r="R244" s="10"/>
      <c r="S244" s="10"/>
      <c r="T244" s="10"/>
      <c r="U244" s="34"/>
      <c r="V244" s="34"/>
      <c r="W244" s="34"/>
      <c r="X244" s="34"/>
      <c r="Y244" s="34"/>
      <c r="Z244" s="34"/>
      <c r="AA244" s="34"/>
      <c r="AB244" s="34"/>
      <c r="AC244" s="10"/>
      <c r="AD244" s="10"/>
      <c r="AE244" s="10"/>
      <c r="AF244" s="10"/>
      <c r="AG244" s="10"/>
      <c r="AH244" s="10"/>
      <c r="AI244" s="10"/>
      <c r="AJ244" s="10"/>
      <c r="AK244" s="10"/>
    </row>
    <row r="245" spans="1:37" s="39" customFormat="1" ht="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0"/>
      <c r="Q245" s="10"/>
      <c r="R245" s="10"/>
      <c r="S245" s="10"/>
      <c r="T245" s="10"/>
      <c r="U245" s="34"/>
      <c r="V245" s="34"/>
      <c r="W245" s="34"/>
      <c r="X245" s="34"/>
      <c r="Y245" s="34"/>
      <c r="Z245" s="34"/>
      <c r="AA245" s="34"/>
      <c r="AB245" s="34"/>
      <c r="AC245" s="10"/>
      <c r="AD245" s="10"/>
      <c r="AE245" s="10"/>
      <c r="AF245" s="10"/>
      <c r="AG245" s="10"/>
      <c r="AH245" s="10"/>
      <c r="AI245" s="10"/>
      <c r="AJ245" s="10"/>
      <c r="AK245" s="10"/>
    </row>
    <row r="246" spans="1:37" s="39" customFormat="1" ht="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0"/>
      <c r="Q246" s="10"/>
      <c r="R246" s="10"/>
      <c r="S246" s="10"/>
      <c r="T246" s="10"/>
      <c r="U246" s="34"/>
      <c r="V246" s="34"/>
      <c r="W246" s="34"/>
      <c r="X246" s="34"/>
      <c r="Y246" s="34"/>
      <c r="Z246" s="34"/>
      <c r="AA246" s="34"/>
      <c r="AB246" s="34"/>
      <c r="AC246" s="10"/>
      <c r="AD246" s="10"/>
      <c r="AE246" s="10"/>
      <c r="AF246" s="10"/>
      <c r="AG246" s="10"/>
      <c r="AH246" s="10"/>
      <c r="AI246" s="10"/>
      <c r="AJ246" s="10"/>
      <c r="AK246" s="10"/>
    </row>
    <row r="247" spans="1:37" s="39" customFormat="1" ht="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0"/>
      <c r="Q247" s="10"/>
      <c r="R247" s="10"/>
      <c r="S247" s="10"/>
      <c r="T247" s="10"/>
      <c r="U247" s="34"/>
      <c r="V247" s="34"/>
      <c r="W247" s="34"/>
      <c r="X247" s="34"/>
      <c r="Y247" s="34"/>
      <c r="Z247" s="34"/>
      <c r="AA247" s="34"/>
      <c r="AB247" s="34"/>
      <c r="AC247" s="10"/>
      <c r="AD247" s="10"/>
      <c r="AE247" s="10"/>
      <c r="AF247" s="10"/>
      <c r="AG247" s="10"/>
      <c r="AH247" s="10"/>
      <c r="AI247" s="10"/>
      <c r="AJ247" s="10"/>
      <c r="AK247" s="10"/>
    </row>
    <row r="248" spans="1:37" s="39" customFormat="1" ht="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0"/>
      <c r="Q248" s="10"/>
      <c r="R248" s="10"/>
      <c r="S248" s="10"/>
      <c r="T248" s="10"/>
      <c r="U248" s="34"/>
      <c r="V248" s="34"/>
      <c r="W248" s="34"/>
      <c r="X248" s="34"/>
      <c r="Y248" s="34"/>
      <c r="Z248" s="34"/>
      <c r="AA248" s="34"/>
      <c r="AB248" s="34"/>
      <c r="AC248" s="10"/>
      <c r="AD248" s="10"/>
      <c r="AE248" s="10"/>
      <c r="AF248" s="10"/>
      <c r="AG248" s="10"/>
      <c r="AH248" s="10"/>
      <c r="AI248" s="10"/>
      <c r="AJ248" s="10"/>
      <c r="AK248" s="10"/>
    </row>
    <row r="249" spans="1:37" s="39" customFormat="1" ht="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0"/>
      <c r="Q249" s="10"/>
      <c r="R249" s="10"/>
      <c r="S249" s="10"/>
      <c r="T249" s="10"/>
      <c r="U249" s="34"/>
      <c r="V249" s="34"/>
      <c r="W249" s="34"/>
      <c r="X249" s="34"/>
      <c r="Y249" s="34"/>
      <c r="Z249" s="34"/>
      <c r="AA249" s="34"/>
      <c r="AB249" s="34"/>
      <c r="AC249" s="10"/>
      <c r="AD249" s="10"/>
      <c r="AE249" s="10"/>
      <c r="AF249" s="10"/>
      <c r="AG249" s="10"/>
      <c r="AH249" s="10"/>
      <c r="AI249" s="10"/>
      <c r="AJ249" s="10"/>
      <c r="AK249" s="10"/>
    </row>
    <row r="250" spans="1:37" s="39" customFormat="1" ht="1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0"/>
      <c r="Q250" s="10"/>
      <c r="R250" s="10"/>
      <c r="S250" s="10"/>
      <c r="T250" s="10"/>
      <c r="U250" s="34"/>
      <c r="V250" s="34"/>
      <c r="W250" s="34"/>
      <c r="X250" s="34"/>
      <c r="Y250" s="34"/>
      <c r="Z250" s="34"/>
      <c r="AA250" s="34"/>
      <c r="AB250" s="34"/>
      <c r="AC250" s="10"/>
      <c r="AD250" s="10"/>
      <c r="AE250" s="10"/>
      <c r="AF250" s="10"/>
      <c r="AG250" s="10"/>
      <c r="AH250" s="10"/>
      <c r="AI250" s="10"/>
      <c r="AJ250" s="10"/>
      <c r="AK250" s="10"/>
    </row>
    <row r="251" spans="1:37" s="39" customFormat="1" ht="1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0"/>
      <c r="Q251" s="10"/>
      <c r="R251" s="10"/>
      <c r="S251" s="10"/>
      <c r="T251" s="10"/>
      <c r="U251" s="34"/>
      <c r="V251" s="34"/>
      <c r="W251" s="34"/>
      <c r="X251" s="34"/>
      <c r="Y251" s="34"/>
      <c r="Z251" s="34"/>
      <c r="AA251" s="34"/>
      <c r="AB251" s="34"/>
      <c r="AC251" s="10"/>
      <c r="AD251" s="10"/>
      <c r="AE251" s="10"/>
      <c r="AF251" s="10"/>
      <c r="AG251" s="10"/>
      <c r="AH251" s="10"/>
      <c r="AI251" s="10"/>
      <c r="AJ251" s="10"/>
      <c r="AK251" s="10"/>
    </row>
    <row r="252" spans="1:37" s="39" customFormat="1" ht="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0"/>
      <c r="Q252" s="10"/>
      <c r="R252" s="10"/>
      <c r="S252" s="10"/>
      <c r="T252" s="10"/>
      <c r="U252" s="34"/>
      <c r="V252" s="34"/>
      <c r="W252" s="34"/>
      <c r="X252" s="34"/>
      <c r="Y252" s="34"/>
      <c r="Z252" s="34"/>
      <c r="AA252" s="34"/>
      <c r="AB252" s="34"/>
      <c r="AC252" s="10"/>
      <c r="AD252" s="10"/>
      <c r="AE252" s="10"/>
      <c r="AF252" s="10"/>
      <c r="AG252" s="10"/>
      <c r="AH252" s="10"/>
      <c r="AI252" s="10"/>
      <c r="AJ252" s="10"/>
      <c r="AK252" s="10"/>
    </row>
    <row r="253" spans="1:37" s="39" customFormat="1" ht="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0"/>
      <c r="Q253" s="10"/>
      <c r="R253" s="10"/>
      <c r="S253" s="10"/>
      <c r="T253" s="10"/>
      <c r="U253" s="34"/>
      <c r="V253" s="34"/>
      <c r="W253" s="34"/>
      <c r="X253" s="34"/>
      <c r="Y253" s="34"/>
      <c r="Z253" s="34"/>
      <c r="AA253" s="34"/>
      <c r="AB253" s="34"/>
      <c r="AC253" s="10"/>
      <c r="AD253" s="10"/>
      <c r="AE253" s="10"/>
      <c r="AF253" s="10"/>
      <c r="AG253" s="10"/>
      <c r="AH253" s="10"/>
      <c r="AI253" s="10"/>
      <c r="AJ253" s="10"/>
      <c r="AK253" s="10"/>
    </row>
    <row r="254" spans="1:37" s="39" customFormat="1" ht="1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0"/>
      <c r="Q254" s="10"/>
      <c r="R254" s="10"/>
      <c r="S254" s="10"/>
      <c r="T254" s="10"/>
      <c r="U254" s="34"/>
      <c r="V254" s="34"/>
      <c r="W254" s="34"/>
      <c r="X254" s="34"/>
      <c r="Y254" s="34"/>
      <c r="Z254" s="34"/>
      <c r="AA254" s="34"/>
      <c r="AB254" s="34"/>
      <c r="AC254" s="10"/>
      <c r="AD254" s="10"/>
      <c r="AE254" s="10"/>
      <c r="AF254" s="10"/>
      <c r="AG254" s="10"/>
      <c r="AH254" s="10"/>
      <c r="AI254" s="10"/>
      <c r="AJ254" s="10"/>
      <c r="AK254" s="10"/>
    </row>
    <row r="255" spans="1:37" s="39" customFormat="1" ht="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0"/>
      <c r="Q255" s="10"/>
      <c r="R255" s="10"/>
      <c r="S255" s="10"/>
      <c r="T255" s="10"/>
      <c r="U255" s="34"/>
      <c r="V255" s="34"/>
      <c r="W255" s="34"/>
      <c r="X255" s="34"/>
      <c r="Y255" s="34"/>
      <c r="Z255" s="34"/>
      <c r="AA255" s="34"/>
      <c r="AB255" s="34"/>
      <c r="AC255" s="10"/>
      <c r="AD255" s="10"/>
      <c r="AE255" s="10"/>
      <c r="AF255" s="10"/>
      <c r="AG255" s="10"/>
      <c r="AH255" s="10"/>
      <c r="AI255" s="10"/>
      <c r="AJ255" s="10"/>
      <c r="AK255" s="10"/>
    </row>
    <row r="256" spans="1:37" s="39" customFormat="1" ht="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0"/>
      <c r="Q256" s="10"/>
      <c r="R256" s="10"/>
      <c r="S256" s="10"/>
      <c r="T256" s="10"/>
      <c r="U256" s="34"/>
      <c r="V256" s="34"/>
      <c r="W256" s="34"/>
      <c r="X256" s="34"/>
      <c r="Y256" s="34"/>
      <c r="Z256" s="34"/>
      <c r="AA256" s="34"/>
      <c r="AB256" s="34"/>
      <c r="AC256" s="10"/>
      <c r="AD256" s="10"/>
      <c r="AE256" s="10"/>
      <c r="AF256" s="10"/>
      <c r="AG256" s="10"/>
      <c r="AH256" s="10"/>
      <c r="AI256" s="10"/>
      <c r="AJ256" s="10"/>
      <c r="AK256" s="10"/>
    </row>
    <row r="257" spans="1:37" s="39" customFormat="1" ht="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0"/>
      <c r="Q257" s="10"/>
      <c r="R257" s="10"/>
      <c r="S257" s="10"/>
      <c r="T257" s="10"/>
      <c r="U257" s="34"/>
      <c r="V257" s="34"/>
      <c r="W257" s="34"/>
      <c r="X257" s="34"/>
      <c r="Y257" s="34"/>
      <c r="Z257" s="34"/>
      <c r="AA257" s="34"/>
      <c r="AB257" s="34"/>
      <c r="AC257" s="10"/>
      <c r="AD257" s="10"/>
      <c r="AE257" s="10"/>
      <c r="AF257" s="10"/>
      <c r="AG257" s="10"/>
      <c r="AH257" s="10"/>
      <c r="AI257" s="10"/>
      <c r="AJ257" s="10"/>
      <c r="AK257" s="10"/>
    </row>
    <row r="258" spans="1:37" s="39" customFormat="1" ht="1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0"/>
      <c r="Q258" s="10"/>
      <c r="R258" s="10"/>
      <c r="S258" s="10"/>
      <c r="T258" s="10"/>
      <c r="U258" s="34"/>
      <c r="V258" s="34"/>
      <c r="W258" s="34"/>
      <c r="X258" s="34"/>
      <c r="Y258" s="34"/>
      <c r="Z258" s="34"/>
      <c r="AA258" s="34"/>
      <c r="AB258" s="34"/>
      <c r="AC258" s="10"/>
      <c r="AD258" s="10"/>
      <c r="AE258" s="10"/>
      <c r="AF258" s="10"/>
      <c r="AG258" s="10"/>
      <c r="AH258" s="10"/>
      <c r="AI258" s="10"/>
      <c r="AJ258" s="10"/>
      <c r="AK258" s="10"/>
    </row>
    <row r="259" spans="1:37" s="39" customFormat="1" ht="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0"/>
      <c r="Q259" s="10"/>
      <c r="R259" s="10"/>
      <c r="S259" s="10"/>
      <c r="T259" s="10"/>
      <c r="U259" s="34"/>
      <c r="V259" s="34"/>
      <c r="W259" s="34"/>
      <c r="X259" s="34"/>
      <c r="Y259" s="34"/>
      <c r="Z259" s="34"/>
      <c r="AA259" s="34"/>
      <c r="AB259" s="34"/>
      <c r="AC259" s="10"/>
      <c r="AD259" s="10"/>
      <c r="AE259" s="10"/>
      <c r="AF259" s="10"/>
      <c r="AG259" s="10"/>
      <c r="AH259" s="10"/>
      <c r="AI259" s="10"/>
      <c r="AJ259" s="10"/>
      <c r="AK259" s="10"/>
    </row>
    <row r="260" spans="1:37" s="39" customFormat="1" ht="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0"/>
      <c r="Q260" s="10"/>
      <c r="R260" s="10"/>
      <c r="S260" s="10"/>
      <c r="T260" s="10"/>
      <c r="U260" s="34"/>
      <c r="V260" s="34"/>
      <c r="W260" s="34"/>
      <c r="X260" s="34"/>
      <c r="Y260" s="34"/>
      <c r="Z260" s="34"/>
      <c r="AA260" s="34"/>
      <c r="AB260" s="34"/>
      <c r="AC260" s="10"/>
      <c r="AD260" s="10"/>
      <c r="AE260" s="10"/>
      <c r="AF260" s="10"/>
      <c r="AG260" s="10"/>
      <c r="AH260" s="10"/>
      <c r="AI260" s="10"/>
      <c r="AJ260" s="10"/>
      <c r="AK260" s="10"/>
    </row>
    <row r="261" spans="1:37" s="39" customFormat="1" ht="1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0"/>
      <c r="Q261" s="10"/>
      <c r="R261" s="10"/>
      <c r="S261" s="10"/>
      <c r="T261" s="10"/>
      <c r="U261" s="34"/>
      <c r="V261" s="34"/>
      <c r="W261" s="34"/>
      <c r="X261" s="34"/>
      <c r="Y261" s="34"/>
      <c r="Z261" s="34"/>
      <c r="AA261" s="34"/>
      <c r="AB261" s="34"/>
      <c r="AC261" s="10"/>
      <c r="AD261" s="10"/>
      <c r="AE261" s="10"/>
      <c r="AF261" s="10"/>
      <c r="AG261" s="10"/>
      <c r="AH261" s="10"/>
      <c r="AI261" s="10"/>
      <c r="AJ261" s="10"/>
      <c r="AK261" s="10"/>
    </row>
    <row r="262" spans="1:37" s="39" customFormat="1" ht="1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0"/>
      <c r="Q262" s="10"/>
      <c r="R262" s="10"/>
      <c r="S262" s="10"/>
      <c r="T262" s="10"/>
      <c r="U262" s="34"/>
      <c r="V262" s="34"/>
      <c r="W262" s="34"/>
      <c r="X262" s="34"/>
      <c r="Y262" s="34"/>
      <c r="Z262" s="34"/>
      <c r="AA262" s="34"/>
      <c r="AB262" s="34"/>
      <c r="AC262" s="10"/>
      <c r="AD262" s="10"/>
      <c r="AE262" s="10"/>
      <c r="AF262" s="10"/>
      <c r="AG262" s="10"/>
      <c r="AH262" s="10"/>
      <c r="AI262" s="10"/>
      <c r="AJ262" s="10"/>
      <c r="AK262" s="10"/>
    </row>
    <row r="263" spans="1:37" s="39" customFormat="1" ht="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0"/>
      <c r="Q263" s="10"/>
      <c r="R263" s="10"/>
      <c r="S263" s="10"/>
      <c r="T263" s="10"/>
      <c r="U263" s="34"/>
      <c r="V263" s="34"/>
      <c r="W263" s="34"/>
      <c r="X263" s="34"/>
      <c r="Y263" s="34"/>
      <c r="Z263" s="34"/>
      <c r="AA263" s="34"/>
      <c r="AB263" s="34"/>
      <c r="AC263" s="10"/>
      <c r="AD263" s="10"/>
      <c r="AE263" s="10"/>
      <c r="AF263" s="10"/>
      <c r="AG263" s="10"/>
      <c r="AH263" s="10"/>
      <c r="AI263" s="10"/>
      <c r="AJ263" s="10"/>
      <c r="AK263" s="10"/>
    </row>
    <row r="264" spans="1:37" s="39" customFormat="1" ht="1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0"/>
      <c r="Q264" s="10"/>
      <c r="R264" s="10"/>
      <c r="S264" s="10"/>
      <c r="T264" s="10"/>
      <c r="U264" s="34"/>
      <c r="V264" s="34"/>
      <c r="W264" s="34"/>
      <c r="X264" s="34"/>
      <c r="Y264" s="34"/>
      <c r="Z264" s="34"/>
      <c r="AA264" s="34"/>
      <c r="AB264" s="34"/>
      <c r="AC264" s="10"/>
      <c r="AD264" s="10"/>
      <c r="AE264" s="10"/>
      <c r="AF264" s="10"/>
      <c r="AG264" s="10"/>
      <c r="AH264" s="10"/>
      <c r="AI264" s="10"/>
      <c r="AJ264" s="10"/>
      <c r="AK264" s="10"/>
    </row>
    <row r="265" spans="1:37" s="39" customFormat="1" ht="1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0"/>
      <c r="Q265" s="10"/>
      <c r="R265" s="10"/>
      <c r="S265" s="10"/>
      <c r="T265" s="10"/>
      <c r="U265" s="34"/>
      <c r="V265" s="34"/>
      <c r="W265" s="34"/>
      <c r="X265" s="34"/>
      <c r="Y265" s="34"/>
      <c r="Z265" s="34"/>
      <c r="AA265" s="34"/>
      <c r="AB265" s="34"/>
      <c r="AC265" s="10"/>
      <c r="AD265" s="10"/>
      <c r="AE265" s="10"/>
      <c r="AF265" s="10"/>
      <c r="AG265" s="10"/>
      <c r="AH265" s="10"/>
      <c r="AI265" s="10"/>
      <c r="AJ265" s="10"/>
      <c r="AK265" s="10"/>
    </row>
    <row r="266" spans="1:37" s="39" customFormat="1" ht="1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0"/>
      <c r="Q266" s="10"/>
      <c r="R266" s="10"/>
      <c r="S266" s="10"/>
      <c r="T266" s="10"/>
      <c r="U266" s="34"/>
      <c r="V266" s="34"/>
      <c r="W266" s="34"/>
      <c r="X266" s="34"/>
      <c r="Y266" s="34"/>
      <c r="Z266" s="34"/>
      <c r="AA266" s="34"/>
      <c r="AB266" s="34"/>
      <c r="AC266" s="10"/>
      <c r="AD266" s="10"/>
      <c r="AE266" s="10"/>
      <c r="AF266" s="10"/>
      <c r="AG266" s="10"/>
      <c r="AH266" s="10"/>
      <c r="AI266" s="10"/>
      <c r="AJ266" s="10"/>
      <c r="AK266" s="10"/>
    </row>
    <row r="267" spans="1:37" s="39" customFormat="1" ht="1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0"/>
      <c r="Q267" s="10"/>
      <c r="R267" s="10"/>
      <c r="S267" s="10"/>
      <c r="T267" s="10"/>
      <c r="U267" s="34"/>
      <c r="V267" s="34"/>
      <c r="W267" s="34"/>
      <c r="X267" s="34"/>
      <c r="Y267" s="34"/>
      <c r="Z267" s="34"/>
      <c r="AA267" s="34"/>
      <c r="AB267" s="34"/>
      <c r="AC267" s="10"/>
      <c r="AD267" s="10"/>
      <c r="AE267" s="10"/>
      <c r="AF267" s="10"/>
      <c r="AG267" s="10"/>
      <c r="AH267" s="10"/>
      <c r="AI267" s="10"/>
      <c r="AJ267" s="10"/>
      <c r="AK267" s="10"/>
    </row>
    <row r="268" spans="1:37" s="39" customFormat="1" ht="1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0"/>
      <c r="Q268" s="10"/>
      <c r="R268" s="10"/>
      <c r="S268" s="10"/>
      <c r="T268" s="10"/>
      <c r="U268" s="34"/>
      <c r="V268" s="34"/>
      <c r="W268" s="34"/>
      <c r="X268" s="34"/>
      <c r="Y268" s="34"/>
      <c r="Z268" s="34"/>
      <c r="AA268" s="34"/>
      <c r="AB268" s="34"/>
      <c r="AC268" s="10"/>
      <c r="AD268" s="10"/>
      <c r="AE268" s="10"/>
      <c r="AF268" s="10"/>
      <c r="AG268" s="10"/>
      <c r="AH268" s="10"/>
      <c r="AI268" s="10"/>
      <c r="AJ268" s="10"/>
      <c r="AK268" s="10"/>
    </row>
    <row r="269" spans="1:37" s="39" customFormat="1" ht="1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0"/>
      <c r="Q269" s="10"/>
      <c r="R269" s="10"/>
      <c r="S269" s="10"/>
      <c r="T269" s="10"/>
      <c r="U269" s="34"/>
      <c r="V269" s="34"/>
      <c r="W269" s="34"/>
      <c r="X269" s="34"/>
      <c r="Y269" s="34"/>
      <c r="Z269" s="34"/>
      <c r="AA269" s="34"/>
      <c r="AB269" s="34"/>
      <c r="AC269" s="10"/>
      <c r="AD269" s="10"/>
      <c r="AE269" s="10"/>
      <c r="AF269" s="10"/>
      <c r="AG269" s="10"/>
      <c r="AH269" s="10"/>
      <c r="AI269" s="10"/>
      <c r="AJ269" s="10"/>
      <c r="AK269" s="10"/>
    </row>
    <row r="270" spans="1:37" s="39" customFormat="1" ht="1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0"/>
      <c r="Q270" s="10"/>
      <c r="R270" s="10"/>
      <c r="S270" s="10"/>
      <c r="T270" s="10"/>
      <c r="U270" s="34"/>
      <c r="V270" s="34"/>
      <c r="W270" s="34"/>
      <c r="X270" s="34"/>
      <c r="Y270" s="34"/>
      <c r="Z270" s="34"/>
      <c r="AA270" s="34"/>
      <c r="AB270" s="34"/>
      <c r="AC270" s="10"/>
      <c r="AD270" s="10"/>
      <c r="AE270" s="10"/>
      <c r="AF270" s="10"/>
      <c r="AG270" s="10"/>
      <c r="AH270" s="10"/>
      <c r="AI270" s="10"/>
      <c r="AJ270" s="10"/>
      <c r="AK270" s="10"/>
    </row>
    <row r="271" spans="1:37" s="39" customFormat="1" ht="1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0"/>
      <c r="Q271" s="10"/>
      <c r="R271" s="10"/>
      <c r="S271" s="10"/>
      <c r="T271" s="10"/>
      <c r="U271" s="34"/>
      <c r="V271" s="34"/>
      <c r="W271" s="34"/>
      <c r="X271" s="34"/>
      <c r="Y271" s="34"/>
      <c r="Z271" s="34"/>
      <c r="AA271" s="34"/>
      <c r="AB271" s="34"/>
      <c r="AC271" s="10"/>
      <c r="AD271" s="10"/>
      <c r="AE271" s="10"/>
      <c r="AF271" s="10"/>
      <c r="AG271" s="10"/>
      <c r="AH271" s="10"/>
      <c r="AI271" s="10"/>
      <c r="AJ271" s="10"/>
      <c r="AK271" s="10"/>
    </row>
    <row r="272" spans="1:37" s="39" customFormat="1" ht="1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0"/>
      <c r="Q272" s="10"/>
      <c r="R272" s="10"/>
      <c r="S272" s="10"/>
      <c r="T272" s="10"/>
      <c r="U272" s="34"/>
      <c r="V272" s="34"/>
      <c r="W272" s="34"/>
      <c r="X272" s="34"/>
      <c r="Y272" s="34"/>
      <c r="Z272" s="34"/>
      <c r="AA272" s="34"/>
      <c r="AB272" s="34"/>
      <c r="AC272" s="10"/>
      <c r="AD272" s="10"/>
      <c r="AE272" s="10"/>
      <c r="AF272" s="10"/>
      <c r="AG272" s="10"/>
      <c r="AH272" s="10"/>
      <c r="AI272" s="10"/>
      <c r="AJ272" s="10"/>
      <c r="AK272" s="10"/>
    </row>
    <row r="273" spans="1:37" s="39" customFormat="1" ht="1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0"/>
      <c r="Q273" s="10"/>
      <c r="R273" s="10"/>
      <c r="S273" s="10"/>
      <c r="T273" s="10"/>
      <c r="U273" s="34"/>
      <c r="V273" s="34"/>
      <c r="W273" s="34"/>
      <c r="X273" s="34"/>
      <c r="Y273" s="34"/>
      <c r="Z273" s="34"/>
      <c r="AA273" s="34"/>
      <c r="AB273" s="34"/>
      <c r="AC273" s="10"/>
      <c r="AD273" s="10"/>
      <c r="AE273" s="10"/>
      <c r="AF273" s="10"/>
      <c r="AG273" s="10"/>
      <c r="AH273" s="10"/>
      <c r="AI273" s="10"/>
      <c r="AJ273" s="10"/>
      <c r="AK273" s="10"/>
    </row>
    <row r="274" spans="1:37" s="39" customFormat="1" ht="1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0"/>
      <c r="Q274" s="10"/>
      <c r="R274" s="10"/>
      <c r="S274" s="10"/>
      <c r="T274" s="10"/>
      <c r="U274" s="34"/>
      <c r="V274" s="34"/>
      <c r="W274" s="34"/>
      <c r="X274" s="34"/>
      <c r="Y274" s="34"/>
      <c r="Z274" s="34"/>
      <c r="AA274" s="34"/>
      <c r="AB274" s="34"/>
      <c r="AC274" s="10"/>
      <c r="AD274" s="10"/>
      <c r="AE274" s="10"/>
      <c r="AF274" s="10"/>
      <c r="AG274" s="10"/>
      <c r="AH274" s="10"/>
      <c r="AI274" s="10"/>
      <c r="AJ274" s="10"/>
      <c r="AK274" s="10"/>
    </row>
    <row r="275" spans="1:37" s="39" customFormat="1" ht="1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0"/>
      <c r="Q275" s="10"/>
      <c r="R275" s="10"/>
      <c r="S275" s="10"/>
      <c r="T275" s="10"/>
      <c r="U275" s="34"/>
      <c r="V275" s="34"/>
      <c r="W275" s="34"/>
      <c r="X275" s="34"/>
      <c r="Y275" s="34"/>
      <c r="Z275" s="34"/>
      <c r="AA275" s="34"/>
      <c r="AB275" s="34"/>
      <c r="AC275" s="10"/>
      <c r="AD275" s="10"/>
      <c r="AE275" s="10"/>
      <c r="AF275" s="10"/>
      <c r="AG275" s="10"/>
      <c r="AH275" s="10"/>
      <c r="AI275" s="10"/>
      <c r="AJ275" s="10"/>
      <c r="AK275" s="10"/>
    </row>
    <row r="276" spans="1:37" s="39" customFormat="1" ht="1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0"/>
      <c r="Q276" s="10"/>
      <c r="R276" s="10"/>
      <c r="S276" s="10"/>
      <c r="T276" s="10"/>
      <c r="U276" s="34"/>
      <c r="V276" s="34"/>
      <c r="W276" s="34"/>
      <c r="X276" s="34"/>
      <c r="Y276" s="34"/>
      <c r="Z276" s="34"/>
      <c r="AA276" s="34"/>
      <c r="AB276" s="34"/>
      <c r="AC276" s="10"/>
      <c r="AD276" s="10"/>
      <c r="AE276" s="10"/>
      <c r="AF276" s="10"/>
      <c r="AG276" s="10"/>
      <c r="AH276" s="10"/>
      <c r="AI276" s="10"/>
      <c r="AJ276" s="10"/>
      <c r="AK276" s="10"/>
    </row>
    <row r="277" spans="1:37" s="39" customFormat="1" ht="1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0"/>
      <c r="Q277" s="10"/>
      <c r="R277" s="10"/>
      <c r="S277" s="10"/>
      <c r="T277" s="10"/>
      <c r="U277" s="34"/>
      <c r="V277" s="34"/>
      <c r="W277" s="34"/>
      <c r="X277" s="34"/>
      <c r="Y277" s="34"/>
      <c r="Z277" s="34"/>
      <c r="AA277" s="34"/>
      <c r="AB277" s="34"/>
      <c r="AC277" s="10"/>
      <c r="AD277" s="10"/>
      <c r="AE277" s="10"/>
      <c r="AF277" s="10"/>
      <c r="AG277" s="10"/>
      <c r="AH277" s="10"/>
      <c r="AI277" s="10"/>
      <c r="AJ277" s="10"/>
      <c r="AK277" s="10"/>
    </row>
    <row r="278" spans="1:37" s="39" customFormat="1" ht="1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0"/>
      <c r="Q278" s="10"/>
      <c r="R278" s="10"/>
      <c r="S278" s="10"/>
      <c r="T278" s="10"/>
      <c r="U278" s="34"/>
      <c r="V278" s="34"/>
      <c r="W278" s="34"/>
      <c r="X278" s="34"/>
      <c r="Y278" s="34"/>
      <c r="Z278" s="34"/>
      <c r="AA278" s="34"/>
      <c r="AB278" s="34"/>
      <c r="AC278" s="10"/>
      <c r="AD278" s="10"/>
      <c r="AE278" s="10"/>
      <c r="AF278" s="10"/>
      <c r="AG278" s="10"/>
      <c r="AH278" s="10"/>
      <c r="AI278" s="10"/>
      <c r="AJ278" s="10"/>
      <c r="AK278" s="10"/>
    </row>
    <row r="279" spans="1:37" s="39" customFormat="1" ht="1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0"/>
      <c r="Q279" s="10"/>
      <c r="R279" s="10"/>
      <c r="S279" s="10"/>
      <c r="T279" s="10"/>
      <c r="U279" s="34"/>
      <c r="V279" s="34"/>
      <c r="W279" s="34"/>
      <c r="X279" s="34"/>
      <c r="Y279" s="34"/>
      <c r="Z279" s="34"/>
      <c r="AA279" s="34"/>
      <c r="AB279" s="34"/>
      <c r="AC279" s="10"/>
      <c r="AD279" s="10"/>
      <c r="AE279" s="10"/>
      <c r="AF279" s="10"/>
      <c r="AG279" s="10"/>
      <c r="AH279" s="10"/>
      <c r="AI279" s="10"/>
      <c r="AJ279" s="10"/>
      <c r="AK279" s="10"/>
    </row>
    <row r="280" spans="1:37" s="39" customFormat="1" ht="1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0"/>
      <c r="Q280" s="10"/>
      <c r="R280" s="10"/>
      <c r="S280" s="10"/>
      <c r="T280" s="10"/>
      <c r="U280" s="34"/>
      <c r="V280" s="34"/>
      <c r="W280" s="34"/>
      <c r="X280" s="34"/>
      <c r="Y280" s="34"/>
      <c r="Z280" s="34"/>
      <c r="AA280" s="34"/>
      <c r="AB280" s="34"/>
      <c r="AC280" s="10"/>
      <c r="AD280" s="10"/>
      <c r="AE280" s="10"/>
      <c r="AF280" s="10"/>
      <c r="AG280" s="10"/>
      <c r="AH280" s="10"/>
      <c r="AI280" s="10"/>
      <c r="AJ280" s="10"/>
      <c r="AK280" s="10"/>
    </row>
    <row r="281" spans="1:37" s="39" customFormat="1" ht="1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0"/>
      <c r="Q281" s="10"/>
      <c r="R281" s="10"/>
      <c r="S281" s="10"/>
      <c r="T281" s="10"/>
      <c r="U281" s="34"/>
      <c r="V281" s="34"/>
      <c r="W281" s="34"/>
      <c r="X281" s="34"/>
      <c r="Y281" s="34"/>
      <c r="Z281" s="34"/>
      <c r="AA281" s="34"/>
      <c r="AB281" s="34"/>
      <c r="AC281" s="10"/>
      <c r="AD281" s="10"/>
      <c r="AE281" s="10"/>
      <c r="AF281" s="10"/>
      <c r="AG281" s="10"/>
      <c r="AH281" s="10"/>
      <c r="AI281" s="10"/>
      <c r="AJ281" s="10"/>
      <c r="AK281" s="10"/>
    </row>
    <row r="282" spans="1:37" s="39" customFormat="1" ht="1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0"/>
      <c r="Q282" s="10"/>
      <c r="R282" s="10"/>
      <c r="S282" s="10"/>
      <c r="T282" s="10"/>
      <c r="U282" s="34"/>
      <c r="V282" s="34"/>
      <c r="W282" s="34"/>
      <c r="X282" s="34"/>
      <c r="Y282" s="34"/>
      <c r="Z282" s="34"/>
      <c r="AA282" s="34"/>
      <c r="AB282" s="34"/>
      <c r="AC282" s="10"/>
      <c r="AD282" s="10"/>
      <c r="AE282" s="10"/>
      <c r="AF282" s="10"/>
      <c r="AG282" s="10"/>
      <c r="AH282" s="10"/>
      <c r="AI282" s="10"/>
      <c r="AJ282" s="10"/>
      <c r="AK282" s="10"/>
    </row>
    <row r="283" spans="1:37" s="39" customFormat="1" ht="1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0"/>
      <c r="Q283" s="10"/>
      <c r="R283" s="10"/>
      <c r="S283" s="10"/>
      <c r="T283" s="10"/>
      <c r="U283" s="34"/>
      <c r="V283" s="34"/>
      <c r="W283" s="34"/>
      <c r="X283" s="34"/>
      <c r="Y283" s="34"/>
      <c r="Z283" s="34"/>
      <c r="AA283" s="34"/>
      <c r="AB283" s="34"/>
      <c r="AC283" s="10"/>
      <c r="AD283" s="10"/>
      <c r="AE283" s="10"/>
      <c r="AF283" s="10"/>
      <c r="AG283" s="10"/>
      <c r="AH283" s="10"/>
      <c r="AI283" s="10"/>
      <c r="AJ283" s="10"/>
      <c r="AK283" s="10"/>
    </row>
    <row r="284" spans="1:37" s="39" customFormat="1" ht="1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0"/>
      <c r="Q284" s="10"/>
      <c r="R284" s="10"/>
      <c r="S284" s="10"/>
      <c r="T284" s="10"/>
      <c r="U284" s="34"/>
      <c r="V284" s="34"/>
      <c r="W284" s="34"/>
      <c r="X284" s="34"/>
      <c r="Y284" s="34"/>
      <c r="Z284" s="34"/>
      <c r="AA284" s="34"/>
      <c r="AB284" s="34"/>
      <c r="AC284" s="10"/>
      <c r="AD284" s="10"/>
      <c r="AE284" s="10"/>
      <c r="AF284" s="10"/>
      <c r="AG284" s="10"/>
      <c r="AH284" s="10"/>
      <c r="AI284" s="10"/>
      <c r="AJ284" s="10"/>
      <c r="AK284" s="10"/>
    </row>
    <row r="285" spans="1:37" s="39" customFormat="1" ht="1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0"/>
      <c r="Q285" s="10"/>
      <c r="R285" s="10"/>
      <c r="S285" s="10"/>
      <c r="T285" s="10"/>
      <c r="U285" s="34"/>
      <c r="V285" s="34"/>
      <c r="W285" s="34"/>
      <c r="X285" s="34"/>
      <c r="Y285" s="34"/>
      <c r="Z285" s="34"/>
      <c r="AA285" s="34"/>
      <c r="AB285" s="34"/>
      <c r="AC285" s="10"/>
      <c r="AD285" s="10"/>
      <c r="AE285" s="10"/>
      <c r="AF285" s="10"/>
      <c r="AG285" s="10"/>
      <c r="AH285" s="10"/>
      <c r="AI285" s="10"/>
      <c r="AJ285" s="10"/>
      <c r="AK285" s="10"/>
    </row>
    <row r="286" spans="1:37" s="39" customFormat="1" ht="1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0"/>
      <c r="Q286" s="10"/>
      <c r="R286" s="10"/>
      <c r="S286" s="10"/>
      <c r="T286" s="10"/>
      <c r="U286" s="34"/>
      <c r="V286" s="34"/>
      <c r="W286" s="34"/>
      <c r="X286" s="34"/>
      <c r="Y286" s="34"/>
      <c r="Z286" s="34"/>
      <c r="AA286" s="34"/>
      <c r="AB286" s="34"/>
      <c r="AC286" s="10"/>
      <c r="AD286" s="10"/>
      <c r="AE286" s="10"/>
      <c r="AF286" s="10"/>
      <c r="AG286" s="10"/>
      <c r="AH286" s="10"/>
      <c r="AI286" s="10"/>
      <c r="AJ286" s="10"/>
      <c r="AK286" s="10"/>
    </row>
    <row r="287" spans="1:37" s="39" customFormat="1" ht="1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0"/>
      <c r="Q287" s="10"/>
      <c r="R287" s="10"/>
      <c r="S287" s="10"/>
      <c r="T287" s="10"/>
      <c r="U287" s="34"/>
      <c r="V287" s="34"/>
      <c r="W287" s="34"/>
      <c r="X287" s="34"/>
      <c r="Y287" s="34"/>
      <c r="Z287" s="34"/>
      <c r="AA287" s="34"/>
      <c r="AB287" s="34"/>
      <c r="AC287" s="10"/>
      <c r="AD287" s="10"/>
      <c r="AE287" s="10"/>
      <c r="AF287" s="10"/>
      <c r="AG287" s="10"/>
      <c r="AH287" s="10"/>
      <c r="AI287" s="10"/>
      <c r="AJ287" s="10"/>
      <c r="AK287" s="10"/>
    </row>
    <row r="288" spans="1:37" s="39" customFormat="1" ht="1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0"/>
      <c r="Q288" s="10"/>
      <c r="R288" s="10"/>
      <c r="S288" s="10"/>
      <c r="T288" s="10"/>
      <c r="U288" s="34"/>
      <c r="V288" s="34"/>
      <c r="W288" s="34"/>
      <c r="X288" s="34"/>
      <c r="Y288" s="34"/>
      <c r="Z288" s="34"/>
      <c r="AA288" s="34"/>
      <c r="AB288" s="34"/>
      <c r="AC288" s="10"/>
      <c r="AD288" s="10"/>
      <c r="AE288" s="10"/>
      <c r="AF288" s="10"/>
      <c r="AG288" s="10"/>
      <c r="AH288" s="10"/>
      <c r="AI288" s="10"/>
      <c r="AJ288" s="10"/>
      <c r="AK288" s="10"/>
    </row>
    <row r="289" spans="1:37" s="39" customFormat="1" ht="1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0"/>
      <c r="Q289" s="10"/>
      <c r="R289" s="10"/>
      <c r="S289" s="10"/>
      <c r="T289" s="10"/>
      <c r="U289" s="34"/>
      <c r="V289" s="34"/>
      <c r="W289" s="34"/>
      <c r="X289" s="34"/>
      <c r="Y289" s="34"/>
      <c r="Z289" s="34"/>
      <c r="AA289" s="34"/>
      <c r="AB289" s="34"/>
      <c r="AC289" s="10"/>
      <c r="AD289" s="10"/>
      <c r="AE289" s="10"/>
      <c r="AF289" s="10"/>
      <c r="AG289" s="10"/>
      <c r="AH289" s="10"/>
      <c r="AI289" s="10"/>
      <c r="AJ289" s="10"/>
      <c r="AK289" s="10"/>
    </row>
    <row r="290" spans="1:37" s="39" customFormat="1" ht="1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0"/>
      <c r="Q290" s="10"/>
      <c r="R290" s="10"/>
      <c r="S290" s="10"/>
      <c r="T290" s="10"/>
      <c r="U290" s="34"/>
      <c r="V290" s="34"/>
      <c r="W290" s="34"/>
      <c r="X290" s="34"/>
      <c r="Y290" s="34"/>
      <c r="Z290" s="34"/>
      <c r="AA290" s="34"/>
      <c r="AB290" s="34"/>
      <c r="AC290" s="10"/>
      <c r="AD290" s="10"/>
      <c r="AE290" s="10"/>
      <c r="AF290" s="10"/>
      <c r="AG290" s="10"/>
      <c r="AH290" s="10"/>
      <c r="AI290" s="10"/>
      <c r="AJ290" s="10"/>
      <c r="AK290" s="10"/>
    </row>
    <row r="291" spans="1:37" s="39" customFormat="1" ht="1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0"/>
      <c r="Q291" s="10"/>
      <c r="R291" s="10"/>
      <c r="S291" s="10"/>
      <c r="T291" s="10"/>
      <c r="U291" s="34"/>
      <c r="V291" s="34"/>
      <c r="W291" s="34"/>
      <c r="X291" s="34"/>
      <c r="Y291" s="34"/>
      <c r="Z291" s="34"/>
      <c r="AA291" s="34"/>
      <c r="AB291" s="34"/>
      <c r="AC291" s="10"/>
      <c r="AD291" s="10"/>
      <c r="AE291" s="10"/>
      <c r="AF291" s="10"/>
      <c r="AG291" s="10"/>
      <c r="AH291" s="10"/>
      <c r="AI291" s="10"/>
      <c r="AJ291" s="10"/>
      <c r="AK291" s="10"/>
    </row>
    <row r="292" spans="1:37" s="39" customFormat="1" ht="1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0"/>
      <c r="Q292" s="10"/>
      <c r="R292" s="10"/>
      <c r="S292" s="10"/>
      <c r="T292" s="10"/>
      <c r="U292" s="34"/>
      <c r="V292" s="34"/>
      <c r="W292" s="34"/>
      <c r="X292" s="34"/>
      <c r="Y292" s="34"/>
      <c r="Z292" s="34"/>
      <c r="AA292" s="34"/>
      <c r="AB292" s="34"/>
      <c r="AC292" s="10"/>
      <c r="AD292" s="10"/>
      <c r="AE292" s="10"/>
      <c r="AF292" s="10"/>
      <c r="AG292" s="10"/>
      <c r="AH292" s="10"/>
      <c r="AI292" s="10"/>
      <c r="AJ292" s="10"/>
      <c r="AK292" s="10"/>
    </row>
    <row r="293" spans="1:37" s="39" customFormat="1" ht="1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0"/>
      <c r="Q293" s="10"/>
      <c r="R293" s="10"/>
      <c r="S293" s="10"/>
      <c r="T293" s="10"/>
      <c r="U293" s="34"/>
      <c r="V293" s="34"/>
      <c r="W293" s="34"/>
      <c r="X293" s="34"/>
      <c r="Y293" s="34"/>
      <c r="Z293" s="34"/>
      <c r="AA293" s="34"/>
      <c r="AB293" s="34"/>
      <c r="AC293" s="10"/>
      <c r="AD293" s="10"/>
      <c r="AE293" s="10"/>
      <c r="AF293" s="10"/>
      <c r="AG293" s="10"/>
      <c r="AH293" s="10"/>
      <c r="AI293" s="10"/>
      <c r="AJ293" s="10"/>
      <c r="AK293" s="10"/>
    </row>
    <row r="294" spans="1:37" s="39" customFormat="1" ht="1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0"/>
      <c r="Q294" s="10"/>
      <c r="R294" s="10"/>
      <c r="S294" s="10"/>
      <c r="T294" s="10"/>
      <c r="U294" s="34"/>
      <c r="V294" s="34"/>
      <c r="W294" s="34"/>
      <c r="X294" s="34"/>
      <c r="Y294" s="34"/>
      <c r="Z294" s="34"/>
      <c r="AA294" s="34"/>
      <c r="AB294" s="34"/>
      <c r="AC294" s="10"/>
      <c r="AD294" s="10"/>
      <c r="AE294" s="10"/>
      <c r="AF294" s="10"/>
      <c r="AG294" s="10"/>
      <c r="AH294" s="10"/>
      <c r="AI294" s="10"/>
      <c r="AJ294" s="10"/>
      <c r="AK294" s="10"/>
    </row>
    <row r="295" spans="1:37" s="39" customFormat="1" ht="1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0"/>
      <c r="Q295" s="10"/>
      <c r="R295" s="10"/>
      <c r="S295" s="10"/>
      <c r="T295" s="10"/>
      <c r="U295" s="34"/>
      <c r="V295" s="34"/>
      <c r="W295" s="34"/>
      <c r="X295" s="34"/>
      <c r="Y295" s="34"/>
      <c r="Z295" s="34"/>
      <c r="AA295" s="34"/>
      <c r="AB295" s="34"/>
      <c r="AC295" s="10"/>
      <c r="AD295" s="10"/>
      <c r="AE295" s="10"/>
      <c r="AF295" s="10"/>
      <c r="AG295" s="10"/>
      <c r="AH295" s="10"/>
      <c r="AI295" s="10"/>
      <c r="AJ295" s="10"/>
      <c r="AK295" s="10"/>
    </row>
    <row r="296" spans="1:37" s="39" customFormat="1" ht="1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0"/>
      <c r="Q296" s="10"/>
      <c r="R296" s="10"/>
      <c r="S296" s="10"/>
      <c r="T296" s="10"/>
      <c r="U296" s="34"/>
      <c r="V296" s="34"/>
      <c r="W296" s="34"/>
      <c r="X296" s="34"/>
      <c r="Y296" s="34"/>
      <c r="Z296" s="34"/>
      <c r="AA296" s="34"/>
      <c r="AB296" s="34"/>
      <c r="AC296" s="10"/>
      <c r="AD296" s="10"/>
      <c r="AE296" s="10"/>
      <c r="AF296" s="10"/>
      <c r="AG296" s="10"/>
      <c r="AH296" s="10"/>
      <c r="AI296" s="10"/>
      <c r="AJ296" s="10"/>
      <c r="AK296" s="10"/>
    </row>
    <row r="297" spans="1:37" s="39" customFormat="1" ht="1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0"/>
      <c r="Q297" s="10"/>
      <c r="R297" s="10"/>
      <c r="S297" s="10"/>
      <c r="T297" s="10"/>
      <c r="U297" s="34"/>
      <c r="V297" s="34"/>
      <c r="W297" s="34"/>
      <c r="X297" s="34"/>
      <c r="Y297" s="34"/>
      <c r="Z297" s="34"/>
      <c r="AA297" s="34"/>
      <c r="AB297" s="34"/>
      <c r="AC297" s="10"/>
      <c r="AD297" s="10"/>
      <c r="AE297" s="10"/>
      <c r="AF297" s="10"/>
      <c r="AG297" s="10"/>
      <c r="AH297" s="10"/>
      <c r="AI297" s="10"/>
      <c r="AJ297" s="10"/>
      <c r="AK297" s="10"/>
    </row>
    <row r="298" spans="1:37" s="39" customFormat="1" ht="1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0"/>
      <c r="Q298" s="10"/>
      <c r="R298" s="10"/>
      <c r="S298" s="10"/>
      <c r="T298" s="10"/>
      <c r="U298" s="34"/>
      <c r="V298" s="34"/>
      <c r="W298" s="34"/>
      <c r="X298" s="34"/>
      <c r="Y298" s="34"/>
      <c r="Z298" s="34"/>
      <c r="AA298" s="34"/>
      <c r="AB298" s="34"/>
      <c r="AC298" s="10"/>
      <c r="AD298" s="10"/>
      <c r="AE298" s="10"/>
      <c r="AF298" s="10"/>
      <c r="AG298" s="10"/>
      <c r="AH298" s="10"/>
      <c r="AI298" s="10"/>
      <c r="AJ298" s="10"/>
      <c r="AK298" s="10"/>
    </row>
    <row r="299" spans="1:37" s="39" customFormat="1" ht="1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0"/>
      <c r="Q299" s="10"/>
      <c r="R299" s="10"/>
      <c r="S299" s="10"/>
      <c r="T299" s="10"/>
      <c r="U299" s="34"/>
      <c r="V299" s="34"/>
      <c r="W299" s="34"/>
      <c r="X299" s="34"/>
      <c r="Y299" s="34"/>
      <c r="Z299" s="34"/>
      <c r="AA299" s="34"/>
      <c r="AB299" s="34"/>
      <c r="AC299" s="10"/>
      <c r="AD299" s="10"/>
      <c r="AE299" s="10"/>
      <c r="AF299" s="10"/>
      <c r="AG299" s="10"/>
      <c r="AH299" s="10"/>
      <c r="AI299" s="10"/>
      <c r="AJ299" s="10"/>
      <c r="AK299" s="10"/>
    </row>
    <row r="300" spans="1:37" s="39" customFormat="1" ht="1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0"/>
      <c r="Q300" s="10"/>
      <c r="R300" s="10"/>
      <c r="S300" s="10"/>
      <c r="T300" s="10"/>
      <c r="U300" s="34"/>
      <c r="V300" s="34"/>
      <c r="W300" s="34"/>
      <c r="X300" s="34"/>
      <c r="Y300" s="34"/>
      <c r="Z300" s="34"/>
      <c r="AA300" s="34"/>
      <c r="AB300" s="34"/>
      <c r="AC300" s="10"/>
      <c r="AD300" s="10"/>
      <c r="AE300" s="10"/>
      <c r="AF300" s="10"/>
      <c r="AG300" s="10"/>
      <c r="AH300" s="10"/>
      <c r="AI300" s="10"/>
      <c r="AJ300" s="10"/>
      <c r="AK300" s="10"/>
    </row>
    <row r="301" spans="1:37" s="39" customFormat="1" ht="1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0"/>
      <c r="Q301" s="10"/>
      <c r="R301" s="10"/>
      <c r="S301" s="10"/>
      <c r="T301" s="10"/>
      <c r="U301" s="34"/>
      <c r="V301" s="34"/>
      <c r="W301" s="34"/>
      <c r="X301" s="34"/>
      <c r="Y301" s="34"/>
      <c r="Z301" s="34"/>
      <c r="AA301" s="34"/>
      <c r="AB301" s="34"/>
      <c r="AC301" s="10"/>
      <c r="AD301" s="10"/>
      <c r="AE301" s="10"/>
      <c r="AF301" s="10"/>
      <c r="AG301" s="10"/>
      <c r="AH301" s="10"/>
      <c r="AI301" s="10"/>
      <c r="AJ301" s="10"/>
      <c r="AK301" s="10"/>
    </row>
    <row r="302" spans="1:37" s="39" customFormat="1" ht="1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0"/>
      <c r="Q302" s="10"/>
      <c r="R302" s="10"/>
      <c r="S302" s="10"/>
      <c r="T302" s="10"/>
      <c r="U302" s="34"/>
      <c r="V302" s="34"/>
      <c r="W302" s="34"/>
      <c r="X302" s="34"/>
      <c r="Y302" s="34"/>
      <c r="Z302" s="34"/>
      <c r="AA302" s="34"/>
      <c r="AB302" s="34"/>
      <c r="AC302" s="10"/>
      <c r="AD302" s="10"/>
      <c r="AE302" s="10"/>
      <c r="AF302" s="10"/>
      <c r="AG302" s="10"/>
      <c r="AH302" s="10"/>
      <c r="AI302" s="10"/>
      <c r="AJ302" s="10"/>
      <c r="AK302" s="10"/>
    </row>
    <row r="303" spans="1:37" s="39" customFormat="1" ht="1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0"/>
      <c r="Q303" s="10"/>
      <c r="R303" s="10"/>
      <c r="S303" s="10"/>
      <c r="T303" s="10"/>
      <c r="U303" s="34"/>
      <c r="V303" s="34"/>
      <c r="W303" s="34"/>
      <c r="X303" s="34"/>
      <c r="Y303" s="34"/>
      <c r="Z303" s="34"/>
      <c r="AA303" s="34"/>
      <c r="AB303" s="34"/>
      <c r="AC303" s="10"/>
      <c r="AD303" s="10"/>
      <c r="AE303" s="10"/>
      <c r="AF303" s="10"/>
      <c r="AG303" s="10"/>
      <c r="AH303" s="10"/>
      <c r="AI303" s="10"/>
      <c r="AJ303" s="10"/>
      <c r="AK303" s="10"/>
    </row>
    <row r="304" spans="1:37" s="39" customFormat="1" ht="1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0"/>
      <c r="Q304" s="10"/>
      <c r="R304" s="10"/>
      <c r="S304" s="10"/>
      <c r="T304" s="10"/>
      <c r="U304" s="34"/>
      <c r="V304" s="34"/>
      <c r="W304" s="34"/>
      <c r="X304" s="34"/>
      <c r="Y304" s="34"/>
      <c r="Z304" s="34"/>
      <c r="AA304" s="34"/>
      <c r="AB304" s="34"/>
      <c r="AC304" s="10"/>
      <c r="AD304" s="10"/>
      <c r="AE304" s="10"/>
      <c r="AF304" s="10"/>
      <c r="AG304" s="10"/>
      <c r="AH304" s="10"/>
      <c r="AI304" s="10"/>
      <c r="AJ304" s="10"/>
      <c r="AK304" s="10"/>
    </row>
    <row r="305" spans="1:37" s="39" customFormat="1" ht="1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0"/>
      <c r="Q305" s="10"/>
      <c r="R305" s="10"/>
      <c r="S305" s="10"/>
      <c r="T305" s="10"/>
      <c r="U305" s="34"/>
      <c r="V305" s="34"/>
      <c r="W305" s="34"/>
      <c r="X305" s="34"/>
      <c r="Y305" s="34"/>
      <c r="Z305" s="34"/>
      <c r="AA305" s="34"/>
      <c r="AB305" s="34"/>
      <c r="AC305" s="10"/>
      <c r="AD305" s="10"/>
      <c r="AE305" s="10"/>
      <c r="AF305" s="10"/>
      <c r="AG305" s="10"/>
      <c r="AH305" s="10"/>
      <c r="AI305" s="10"/>
      <c r="AJ305" s="10"/>
      <c r="AK305" s="10"/>
    </row>
    <row r="306" spans="1:37" s="39" customFormat="1" ht="1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0"/>
      <c r="Q306" s="10"/>
      <c r="R306" s="10"/>
      <c r="S306" s="10"/>
      <c r="T306" s="10"/>
      <c r="U306" s="34"/>
      <c r="V306" s="34"/>
      <c r="W306" s="34"/>
      <c r="X306" s="34"/>
      <c r="Y306" s="34"/>
      <c r="Z306" s="34"/>
      <c r="AA306" s="34"/>
      <c r="AB306" s="34"/>
      <c r="AC306" s="10"/>
      <c r="AD306" s="10"/>
      <c r="AE306" s="10"/>
      <c r="AF306" s="10"/>
      <c r="AG306" s="10"/>
      <c r="AH306" s="10"/>
      <c r="AI306" s="10"/>
      <c r="AJ306" s="10"/>
      <c r="AK306" s="10"/>
    </row>
    <row r="307" spans="1:37" s="39" customFormat="1" ht="1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0"/>
      <c r="Q307" s="10"/>
      <c r="R307" s="10"/>
      <c r="S307" s="10"/>
      <c r="T307" s="10"/>
      <c r="U307" s="34"/>
      <c r="V307" s="34"/>
      <c r="W307" s="34"/>
      <c r="X307" s="34"/>
      <c r="Y307" s="34"/>
      <c r="Z307" s="34"/>
      <c r="AA307" s="34"/>
      <c r="AB307" s="34"/>
      <c r="AC307" s="10"/>
      <c r="AD307" s="10"/>
      <c r="AE307" s="10"/>
      <c r="AF307" s="10"/>
      <c r="AG307" s="10"/>
      <c r="AH307" s="10"/>
      <c r="AI307" s="10"/>
      <c r="AJ307" s="10"/>
      <c r="AK307" s="10"/>
    </row>
    <row r="308" spans="1:37" s="39" customFormat="1" ht="1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0"/>
      <c r="Q308" s="10"/>
      <c r="R308" s="10"/>
      <c r="S308" s="10"/>
      <c r="T308" s="10"/>
      <c r="U308" s="34"/>
      <c r="V308" s="34"/>
      <c r="W308" s="34"/>
      <c r="X308" s="34"/>
      <c r="Y308" s="34"/>
      <c r="Z308" s="34"/>
      <c r="AA308" s="34"/>
      <c r="AB308" s="34"/>
      <c r="AC308" s="10"/>
      <c r="AD308" s="10"/>
      <c r="AE308" s="10"/>
      <c r="AF308" s="10"/>
      <c r="AG308" s="10"/>
      <c r="AH308" s="10"/>
      <c r="AI308" s="10"/>
      <c r="AJ308" s="10"/>
      <c r="AK308" s="10"/>
    </row>
    <row r="309" spans="1:37" s="39" customFormat="1" ht="1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0"/>
      <c r="Q309" s="10"/>
      <c r="R309" s="10"/>
      <c r="S309" s="10"/>
      <c r="T309" s="10"/>
      <c r="U309" s="34"/>
      <c r="V309" s="34"/>
      <c r="W309" s="34"/>
      <c r="X309" s="34"/>
      <c r="Y309" s="34"/>
      <c r="Z309" s="34"/>
      <c r="AA309" s="34"/>
      <c r="AB309" s="34"/>
      <c r="AC309" s="10"/>
      <c r="AD309" s="10"/>
      <c r="AE309" s="10"/>
      <c r="AF309" s="10"/>
      <c r="AG309" s="10"/>
      <c r="AH309" s="10"/>
      <c r="AI309" s="10"/>
      <c r="AJ309" s="10"/>
      <c r="AK309" s="10"/>
    </row>
    <row r="310" spans="1:37" s="39" customFormat="1" ht="1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0"/>
      <c r="Q310" s="10"/>
      <c r="R310" s="10"/>
      <c r="S310" s="10"/>
      <c r="T310" s="10"/>
      <c r="U310" s="34"/>
      <c r="V310" s="34"/>
      <c r="W310" s="34"/>
      <c r="X310" s="34"/>
      <c r="Y310" s="34"/>
      <c r="Z310" s="34"/>
      <c r="AA310" s="34"/>
      <c r="AB310" s="34"/>
      <c r="AC310" s="10"/>
      <c r="AD310" s="10"/>
      <c r="AE310" s="10"/>
      <c r="AF310" s="10"/>
      <c r="AG310" s="10"/>
      <c r="AH310" s="10"/>
      <c r="AI310" s="10"/>
      <c r="AJ310" s="10"/>
      <c r="AK310" s="10"/>
    </row>
    <row r="311" spans="1:37" s="39" customFormat="1" ht="1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0"/>
      <c r="Q311" s="10"/>
      <c r="R311" s="10"/>
      <c r="S311" s="10"/>
      <c r="T311" s="10"/>
      <c r="U311" s="34"/>
      <c r="V311" s="34"/>
      <c r="W311" s="34"/>
      <c r="X311" s="34"/>
      <c r="Y311" s="34"/>
      <c r="Z311" s="34"/>
      <c r="AA311" s="34"/>
      <c r="AB311" s="34"/>
      <c r="AC311" s="10"/>
      <c r="AD311" s="10"/>
      <c r="AE311" s="10"/>
      <c r="AF311" s="10"/>
      <c r="AG311" s="10"/>
      <c r="AH311" s="10"/>
      <c r="AI311" s="10"/>
      <c r="AJ311" s="10"/>
      <c r="AK311" s="10"/>
    </row>
    <row r="312" spans="1:37" s="39" customFormat="1" ht="1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0"/>
      <c r="Q312" s="10"/>
      <c r="R312" s="10"/>
      <c r="S312" s="10"/>
      <c r="T312" s="10"/>
      <c r="U312" s="34"/>
      <c r="V312" s="34"/>
      <c r="W312" s="34"/>
      <c r="X312" s="34"/>
      <c r="Y312" s="34"/>
      <c r="Z312" s="34"/>
      <c r="AA312" s="34"/>
      <c r="AB312" s="34"/>
      <c r="AC312" s="10"/>
      <c r="AD312" s="10"/>
      <c r="AE312" s="10"/>
      <c r="AF312" s="10"/>
      <c r="AG312" s="10"/>
      <c r="AH312" s="10"/>
      <c r="AI312" s="10"/>
      <c r="AJ312" s="10"/>
      <c r="AK312" s="10"/>
    </row>
    <row r="313" spans="1:37" s="39" customFormat="1" ht="1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0"/>
      <c r="Q313" s="10"/>
      <c r="R313" s="10"/>
      <c r="S313" s="10"/>
      <c r="T313" s="10"/>
      <c r="U313" s="34"/>
      <c r="V313" s="34"/>
      <c r="W313" s="34"/>
      <c r="X313" s="34"/>
      <c r="Y313" s="34"/>
      <c r="Z313" s="34"/>
      <c r="AA313" s="34"/>
      <c r="AB313" s="34"/>
      <c r="AC313" s="10"/>
      <c r="AD313" s="10"/>
      <c r="AE313" s="10"/>
      <c r="AF313" s="10"/>
      <c r="AG313" s="10"/>
      <c r="AH313" s="10"/>
      <c r="AI313" s="10"/>
      <c r="AJ313" s="10"/>
      <c r="AK313" s="10"/>
    </row>
    <row r="314" spans="1:37" s="39" customFormat="1" ht="1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0"/>
      <c r="Q314" s="10"/>
      <c r="R314" s="10"/>
      <c r="S314" s="10"/>
      <c r="T314" s="10"/>
      <c r="U314" s="34"/>
      <c r="V314" s="34"/>
      <c r="W314" s="34"/>
      <c r="X314" s="34"/>
      <c r="Y314" s="34"/>
      <c r="Z314" s="34"/>
      <c r="AA314" s="34"/>
      <c r="AB314" s="34"/>
      <c r="AC314" s="10"/>
      <c r="AD314" s="10"/>
      <c r="AE314" s="10"/>
      <c r="AF314" s="10"/>
      <c r="AG314" s="10"/>
      <c r="AH314" s="10"/>
      <c r="AI314" s="10"/>
      <c r="AJ314" s="10"/>
      <c r="AK314" s="10"/>
    </row>
    <row r="315" spans="1:37" s="39" customFormat="1" ht="1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0"/>
      <c r="Q315" s="10"/>
      <c r="R315" s="10"/>
      <c r="S315" s="10"/>
      <c r="T315" s="10"/>
      <c r="U315" s="34"/>
      <c r="V315" s="34"/>
      <c r="W315" s="34"/>
      <c r="X315" s="34"/>
      <c r="Y315" s="34"/>
      <c r="Z315" s="34"/>
      <c r="AA315" s="34"/>
      <c r="AB315" s="34"/>
      <c r="AC315" s="10"/>
      <c r="AD315" s="10"/>
      <c r="AE315" s="10"/>
      <c r="AF315" s="10"/>
      <c r="AG315" s="10"/>
      <c r="AH315" s="10"/>
      <c r="AI315" s="10"/>
      <c r="AJ315" s="10"/>
      <c r="AK315" s="10"/>
    </row>
    <row r="316" spans="1:37" s="39" customFormat="1" ht="1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0"/>
      <c r="Q316" s="10"/>
      <c r="R316" s="10"/>
      <c r="S316" s="10"/>
      <c r="T316" s="10"/>
      <c r="U316" s="34"/>
      <c r="V316" s="34"/>
      <c r="W316" s="34"/>
      <c r="X316" s="34"/>
      <c r="Y316" s="34"/>
      <c r="Z316" s="34"/>
      <c r="AA316" s="34"/>
      <c r="AB316" s="34"/>
      <c r="AC316" s="10"/>
      <c r="AD316" s="10"/>
      <c r="AE316" s="10"/>
      <c r="AF316" s="10"/>
      <c r="AG316" s="10"/>
      <c r="AH316" s="10"/>
      <c r="AI316" s="10"/>
      <c r="AJ316" s="10"/>
      <c r="AK316" s="10"/>
    </row>
    <row r="317" spans="1:37" s="39" customFormat="1" ht="1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0"/>
      <c r="Q317" s="10"/>
      <c r="R317" s="10"/>
      <c r="S317" s="10"/>
      <c r="T317" s="10"/>
      <c r="U317" s="34"/>
      <c r="V317" s="34"/>
      <c r="W317" s="34"/>
      <c r="X317" s="34"/>
      <c r="Y317" s="34"/>
      <c r="Z317" s="34"/>
      <c r="AA317" s="34"/>
      <c r="AB317" s="34"/>
      <c r="AC317" s="10"/>
      <c r="AD317" s="10"/>
      <c r="AE317" s="10"/>
      <c r="AF317" s="10"/>
      <c r="AG317" s="10"/>
      <c r="AH317" s="10"/>
      <c r="AI317" s="10"/>
      <c r="AJ317" s="10"/>
      <c r="AK317" s="10"/>
    </row>
    <row r="318" spans="1:37" s="39" customFormat="1" ht="1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0"/>
      <c r="Q318" s="10"/>
      <c r="R318" s="10"/>
      <c r="S318" s="10"/>
      <c r="T318" s="10"/>
      <c r="U318" s="34"/>
      <c r="V318" s="34"/>
      <c r="W318" s="34"/>
      <c r="X318" s="34"/>
      <c r="Y318" s="34"/>
      <c r="Z318" s="34"/>
      <c r="AA318" s="34"/>
      <c r="AB318" s="34"/>
      <c r="AC318" s="10"/>
      <c r="AD318" s="10"/>
      <c r="AE318" s="10"/>
      <c r="AF318" s="10"/>
      <c r="AG318" s="10"/>
      <c r="AH318" s="10"/>
      <c r="AI318" s="10"/>
      <c r="AJ318" s="10"/>
      <c r="AK318" s="10"/>
    </row>
    <row r="319" spans="1:37" s="39" customFormat="1" ht="1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0"/>
      <c r="Q319" s="10"/>
      <c r="R319" s="10"/>
      <c r="S319" s="10"/>
      <c r="T319" s="10"/>
      <c r="U319" s="34"/>
      <c r="V319" s="34"/>
      <c r="W319" s="34"/>
      <c r="X319" s="34"/>
      <c r="Y319" s="34"/>
      <c r="Z319" s="34"/>
      <c r="AA319" s="34"/>
      <c r="AB319" s="34"/>
      <c r="AC319" s="10"/>
      <c r="AD319" s="10"/>
      <c r="AE319" s="10"/>
      <c r="AF319" s="10"/>
      <c r="AG319" s="10"/>
      <c r="AH319" s="10"/>
      <c r="AI319" s="10"/>
      <c r="AJ319" s="10"/>
      <c r="AK319" s="10"/>
    </row>
    <row r="320" spans="1:37" s="39" customFormat="1" ht="1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0"/>
      <c r="Q320" s="10"/>
      <c r="R320" s="10"/>
      <c r="S320" s="10"/>
      <c r="T320" s="10"/>
      <c r="U320" s="34"/>
      <c r="V320" s="34"/>
      <c r="W320" s="34"/>
      <c r="X320" s="34"/>
      <c r="Y320" s="34"/>
      <c r="Z320" s="34"/>
      <c r="AA320" s="34"/>
      <c r="AB320" s="34"/>
      <c r="AC320" s="10"/>
      <c r="AD320" s="10"/>
      <c r="AE320" s="10"/>
      <c r="AF320" s="10"/>
      <c r="AG320" s="10"/>
      <c r="AH320" s="10"/>
      <c r="AI320" s="10"/>
      <c r="AJ320" s="10"/>
      <c r="AK320" s="10"/>
    </row>
    <row r="321" spans="1:37" s="39" customFormat="1" ht="15">
      <c r="A321" s="11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0"/>
      <c r="Q321" s="30"/>
      <c r="R321" s="30"/>
      <c r="S321" s="30"/>
      <c r="T321" s="30"/>
      <c r="U321" s="37"/>
      <c r="V321" s="37"/>
      <c r="W321" s="37"/>
      <c r="X321" s="37"/>
      <c r="Y321" s="37"/>
      <c r="Z321" s="37"/>
      <c r="AA321" s="37"/>
      <c r="AB321" s="37"/>
      <c r="AC321" s="30"/>
      <c r="AD321" s="30"/>
      <c r="AE321" s="30"/>
      <c r="AF321" s="30"/>
      <c r="AG321" s="30"/>
      <c r="AH321" s="30"/>
      <c r="AI321" s="30"/>
      <c r="AJ321" s="30"/>
      <c r="AK321" s="30"/>
    </row>
    <row r="322" spans="1:37" ht="1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0"/>
      <c r="Q322" s="30"/>
      <c r="R322" s="30"/>
      <c r="S322" s="30"/>
      <c r="T322" s="30"/>
      <c r="U322" s="37"/>
      <c r="V322" s="37"/>
      <c r="W322" s="37"/>
      <c r="X322" s="37"/>
      <c r="Y322" s="37"/>
      <c r="Z322" s="37"/>
      <c r="AA322" s="37"/>
      <c r="AB322" s="37"/>
      <c r="AC322" s="30"/>
      <c r="AD322" s="30"/>
      <c r="AE322" s="30"/>
      <c r="AF322" s="30"/>
      <c r="AG322" s="30"/>
      <c r="AH322" s="30"/>
      <c r="AI322" s="30"/>
      <c r="AJ322" s="30"/>
      <c r="AK322" s="30"/>
    </row>
    <row r="323" spans="1:37" ht="1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0"/>
      <c r="Q323" s="30"/>
      <c r="R323" s="30"/>
      <c r="S323" s="30"/>
      <c r="T323" s="30"/>
      <c r="U323" s="37"/>
      <c r="V323" s="37"/>
      <c r="W323" s="37"/>
      <c r="X323" s="37"/>
      <c r="Y323" s="37"/>
      <c r="Z323" s="37"/>
      <c r="AA323" s="37"/>
      <c r="AB323" s="37"/>
      <c r="AC323" s="30"/>
      <c r="AD323" s="30"/>
      <c r="AE323" s="30"/>
      <c r="AF323" s="30"/>
      <c r="AG323" s="30"/>
      <c r="AH323" s="30"/>
      <c r="AI323" s="30"/>
      <c r="AJ323" s="30"/>
      <c r="AK323" s="30"/>
    </row>
    <row r="324" spans="1:37" ht="1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0"/>
      <c r="Q324" s="30"/>
      <c r="R324" s="30"/>
      <c r="S324" s="30"/>
      <c r="T324" s="30"/>
      <c r="U324" s="37"/>
      <c r="V324" s="37"/>
      <c r="W324" s="37"/>
      <c r="X324" s="37"/>
      <c r="Y324" s="37"/>
      <c r="Z324" s="37"/>
      <c r="AA324" s="37"/>
      <c r="AB324" s="37"/>
      <c r="AC324" s="30"/>
      <c r="AD324" s="30"/>
      <c r="AE324" s="30"/>
      <c r="AF324" s="30"/>
      <c r="AG324" s="30"/>
      <c r="AH324" s="30"/>
      <c r="AI324" s="30"/>
      <c r="AJ324" s="30"/>
      <c r="AK324" s="30"/>
    </row>
    <row r="325" spans="1:37" ht="1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0"/>
      <c r="Q325" s="30"/>
      <c r="R325" s="30"/>
      <c r="S325" s="30"/>
      <c r="T325" s="30"/>
      <c r="U325" s="37"/>
      <c r="V325" s="37"/>
      <c r="W325" s="37"/>
      <c r="X325" s="37"/>
      <c r="Y325" s="37"/>
      <c r="Z325" s="37"/>
      <c r="AA325" s="37"/>
      <c r="AB325" s="37"/>
      <c r="AC325" s="30"/>
      <c r="AD325" s="30"/>
      <c r="AE325" s="30"/>
      <c r="AF325" s="30"/>
      <c r="AG325" s="30"/>
      <c r="AH325" s="30"/>
      <c r="AI325" s="30"/>
      <c r="AJ325" s="30"/>
      <c r="AK325" s="30"/>
    </row>
    <row r="326" spans="1:37" ht="1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0"/>
      <c r="Q326" s="30"/>
      <c r="R326" s="30"/>
      <c r="S326" s="30"/>
      <c r="T326" s="30"/>
      <c r="U326" s="37"/>
      <c r="V326" s="37"/>
      <c r="W326" s="37"/>
      <c r="X326" s="37"/>
      <c r="Y326" s="37"/>
      <c r="Z326" s="37"/>
      <c r="AA326" s="37"/>
      <c r="AB326" s="37"/>
      <c r="AC326" s="30"/>
      <c r="AD326" s="30"/>
      <c r="AE326" s="30"/>
      <c r="AF326" s="30"/>
      <c r="AG326" s="30"/>
      <c r="AH326" s="30"/>
      <c r="AI326" s="30"/>
      <c r="AJ326" s="30"/>
      <c r="AK326" s="30"/>
    </row>
    <row r="327" spans="1:37" ht="1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0"/>
      <c r="Q327" s="30"/>
      <c r="R327" s="30"/>
      <c r="S327" s="30"/>
      <c r="T327" s="30"/>
      <c r="U327" s="37"/>
      <c r="V327" s="37"/>
      <c r="W327" s="37"/>
      <c r="X327" s="37"/>
      <c r="Y327" s="37"/>
      <c r="Z327" s="37"/>
      <c r="AA327" s="37"/>
      <c r="AB327" s="37"/>
      <c r="AC327" s="30"/>
      <c r="AD327" s="30"/>
      <c r="AE327" s="30"/>
      <c r="AF327" s="30"/>
      <c r="AG327" s="30"/>
      <c r="AH327" s="30"/>
      <c r="AI327" s="30"/>
      <c r="AJ327" s="30"/>
      <c r="AK327" s="30"/>
    </row>
    <row r="328" spans="1:37" ht="1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0"/>
      <c r="Q328" s="30"/>
      <c r="R328" s="30"/>
      <c r="S328" s="30"/>
      <c r="T328" s="30"/>
      <c r="U328" s="37"/>
      <c r="V328" s="37"/>
      <c r="W328" s="37"/>
      <c r="X328" s="37"/>
      <c r="Y328" s="37"/>
      <c r="Z328" s="37"/>
      <c r="AA328" s="37"/>
      <c r="AB328" s="37"/>
      <c r="AC328" s="30"/>
      <c r="AD328" s="30"/>
      <c r="AE328" s="30"/>
      <c r="AF328" s="30"/>
      <c r="AG328" s="30"/>
      <c r="AH328" s="30"/>
      <c r="AI328" s="30"/>
      <c r="AJ328" s="30"/>
      <c r="AK328" s="30"/>
    </row>
    <row r="329" spans="1:37" ht="1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0"/>
      <c r="Q329" s="30"/>
      <c r="R329" s="30"/>
      <c r="S329" s="30"/>
      <c r="T329" s="30"/>
      <c r="U329" s="37"/>
      <c r="V329" s="37"/>
      <c r="W329" s="37"/>
      <c r="X329" s="37"/>
      <c r="Y329" s="37"/>
      <c r="Z329" s="37"/>
      <c r="AA329" s="37"/>
      <c r="AB329" s="37"/>
      <c r="AC329" s="30"/>
      <c r="AD329" s="30"/>
      <c r="AE329" s="30"/>
      <c r="AF329" s="30"/>
      <c r="AG329" s="30"/>
      <c r="AH329" s="30"/>
      <c r="AI329" s="30"/>
      <c r="AJ329" s="30"/>
      <c r="AK329" s="30"/>
    </row>
    <row r="330" spans="1:37" ht="1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0"/>
      <c r="Q330" s="30"/>
      <c r="R330" s="30"/>
      <c r="S330" s="30"/>
      <c r="T330" s="30"/>
      <c r="U330" s="37"/>
      <c r="V330" s="37"/>
      <c r="W330" s="37"/>
      <c r="X330" s="37"/>
      <c r="Y330" s="37"/>
      <c r="Z330" s="37"/>
      <c r="AA330" s="37"/>
      <c r="AB330" s="37"/>
      <c r="AC330" s="30"/>
      <c r="AD330" s="30"/>
      <c r="AE330" s="30"/>
      <c r="AF330" s="30"/>
      <c r="AG330" s="30"/>
      <c r="AH330" s="30"/>
      <c r="AI330" s="30"/>
      <c r="AJ330" s="30"/>
      <c r="AK330" s="30"/>
    </row>
    <row r="331" spans="1:37" ht="1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0"/>
      <c r="Q331" s="30"/>
      <c r="R331" s="30"/>
      <c r="S331" s="30"/>
      <c r="T331" s="30"/>
      <c r="U331" s="37"/>
      <c r="V331" s="37"/>
      <c r="W331" s="37"/>
      <c r="X331" s="37"/>
      <c r="Y331" s="37"/>
      <c r="Z331" s="37"/>
      <c r="AA331" s="37"/>
      <c r="AB331" s="37"/>
      <c r="AC331" s="30"/>
      <c r="AD331" s="30"/>
      <c r="AE331" s="30"/>
      <c r="AF331" s="30"/>
      <c r="AG331" s="30"/>
      <c r="AH331" s="30"/>
      <c r="AI331" s="30"/>
      <c r="AJ331" s="30"/>
      <c r="AK331" s="30"/>
    </row>
    <row r="332" spans="1:37" ht="1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0"/>
      <c r="Q332" s="30"/>
      <c r="R332" s="30"/>
      <c r="S332" s="30"/>
      <c r="T332" s="30"/>
      <c r="U332" s="37"/>
      <c r="V332" s="37"/>
      <c r="W332" s="37"/>
      <c r="X332" s="37"/>
      <c r="Y332" s="37"/>
      <c r="Z332" s="37"/>
      <c r="AA332" s="37"/>
      <c r="AB332" s="37"/>
      <c r="AC332" s="30"/>
      <c r="AD332" s="30"/>
      <c r="AE332" s="30"/>
      <c r="AF332" s="30"/>
      <c r="AG332" s="30"/>
      <c r="AH332" s="30"/>
      <c r="AI332" s="30"/>
      <c r="AJ332" s="30"/>
      <c r="AK332" s="30"/>
    </row>
    <row r="333" spans="1:37" ht="1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0"/>
      <c r="Q333" s="30"/>
      <c r="R333" s="30"/>
      <c r="S333" s="30"/>
      <c r="T333" s="30"/>
      <c r="U333" s="37"/>
      <c r="V333" s="37"/>
      <c r="W333" s="37"/>
      <c r="X333" s="37"/>
      <c r="Y333" s="37"/>
      <c r="Z333" s="37"/>
      <c r="AA333" s="37"/>
      <c r="AB333" s="37"/>
      <c r="AC333" s="30"/>
      <c r="AD333" s="30"/>
      <c r="AE333" s="30"/>
      <c r="AF333" s="30"/>
      <c r="AG333" s="30"/>
      <c r="AH333" s="30"/>
      <c r="AI333" s="30"/>
      <c r="AJ333" s="30"/>
      <c r="AK333" s="30"/>
    </row>
    <row r="334" spans="1:37" ht="1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0"/>
      <c r="Q334" s="30"/>
      <c r="R334" s="30"/>
      <c r="S334" s="30"/>
      <c r="T334" s="30"/>
      <c r="U334" s="37"/>
      <c r="V334" s="37"/>
      <c r="W334" s="37"/>
      <c r="X334" s="37"/>
      <c r="Y334" s="37"/>
      <c r="Z334" s="37"/>
      <c r="AA334" s="37"/>
      <c r="AB334" s="37"/>
      <c r="AC334" s="30"/>
      <c r="AD334" s="30"/>
      <c r="AE334" s="30"/>
      <c r="AF334" s="30"/>
      <c r="AG334" s="30"/>
      <c r="AH334" s="30"/>
      <c r="AI334" s="30"/>
      <c r="AJ334" s="30"/>
      <c r="AK334" s="30"/>
    </row>
    <row r="335" spans="1:37" ht="1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0"/>
      <c r="Q335" s="30"/>
      <c r="R335" s="30"/>
      <c r="S335" s="30"/>
      <c r="T335" s="30"/>
      <c r="U335" s="37"/>
      <c r="V335" s="37"/>
      <c r="W335" s="37"/>
      <c r="X335" s="37"/>
      <c r="Y335" s="37"/>
      <c r="Z335" s="37"/>
      <c r="AA335" s="37"/>
      <c r="AB335" s="37"/>
      <c r="AC335" s="30"/>
      <c r="AD335" s="30"/>
      <c r="AE335" s="30"/>
      <c r="AF335" s="30"/>
      <c r="AG335" s="30"/>
      <c r="AH335" s="30"/>
      <c r="AI335" s="30"/>
      <c r="AJ335" s="30"/>
      <c r="AK335" s="30"/>
    </row>
    <row r="336" spans="1:37" ht="15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0"/>
      <c r="Q336" s="30"/>
      <c r="R336" s="30"/>
      <c r="S336" s="30"/>
      <c r="T336" s="30"/>
      <c r="U336" s="37"/>
      <c r="V336" s="37"/>
      <c r="W336" s="37"/>
      <c r="X336" s="37"/>
      <c r="Y336" s="37"/>
      <c r="Z336" s="37"/>
      <c r="AA336" s="37"/>
      <c r="AB336" s="37"/>
      <c r="AC336" s="30"/>
      <c r="AD336" s="30"/>
      <c r="AE336" s="30"/>
      <c r="AF336" s="30"/>
      <c r="AG336" s="30"/>
      <c r="AH336" s="30"/>
      <c r="AI336" s="30"/>
      <c r="AJ336" s="30"/>
      <c r="AK336" s="30"/>
    </row>
    <row r="337" spans="1:37" ht="15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0"/>
      <c r="Q337" s="30"/>
      <c r="R337" s="30"/>
      <c r="S337" s="30"/>
      <c r="T337" s="30"/>
      <c r="U337" s="37"/>
      <c r="V337" s="37"/>
      <c r="W337" s="37"/>
      <c r="X337" s="37"/>
      <c r="Y337" s="37"/>
      <c r="Z337" s="37"/>
      <c r="AA337" s="37"/>
      <c r="AB337" s="37"/>
      <c r="AC337" s="30"/>
      <c r="AD337" s="30"/>
      <c r="AE337" s="30"/>
      <c r="AF337" s="30"/>
      <c r="AG337" s="30"/>
      <c r="AH337" s="30"/>
      <c r="AI337" s="30"/>
      <c r="AJ337" s="30"/>
      <c r="AK337" s="30"/>
    </row>
    <row r="338" spans="1:37" ht="15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0"/>
      <c r="Q338" s="30"/>
      <c r="R338" s="30"/>
      <c r="S338" s="30"/>
      <c r="T338" s="30"/>
      <c r="U338" s="37"/>
      <c r="V338" s="37"/>
      <c r="W338" s="37"/>
      <c r="X338" s="37"/>
      <c r="Y338" s="37"/>
      <c r="Z338" s="37"/>
      <c r="AA338" s="37"/>
      <c r="AB338" s="37"/>
      <c r="AC338" s="30"/>
      <c r="AD338" s="30"/>
      <c r="AE338" s="30"/>
      <c r="AF338" s="30"/>
      <c r="AG338" s="30"/>
      <c r="AH338" s="30"/>
      <c r="AI338" s="30"/>
      <c r="AJ338" s="30"/>
      <c r="AK338" s="30"/>
    </row>
    <row r="339" spans="1:37" ht="15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0"/>
      <c r="Q339" s="30"/>
      <c r="R339" s="30"/>
      <c r="S339" s="30"/>
      <c r="T339" s="30"/>
      <c r="U339" s="37"/>
      <c r="V339" s="37"/>
      <c r="W339" s="37"/>
      <c r="X339" s="37"/>
      <c r="Y339" s="37"/>
      <c r="Z339" s="37"/>
      <c r="AA339" s="37"/>
      <c r="AB339" s="37"/>
      <c r="AC339" s="30"/>
      <c r="AD339" s="30"/>
      <c r="AE339" s="30"/>
      <c r="AF339" s="30"/>
      <c r="AG339" s="30"/>
      <c r="AH339" s="30"/>
      <c r="AI339" s="30"/>
      <c r="AJ339" s="30"/>
      <c r="AK339" s="30"/>
    </row>
    <row r="340" spans="1:37" ht="15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0"/>
      <c r="Q340" s="30"/>
      <c r="R340" s="30"/>
      <c r="S340" s="30"/>
      <c r="T340" s="30"/>
      <c r="U340" s="37"/>
      <c r="V340" s="37"/>
      <c r="W340" s="37"/>
      <c r="X340" s="37"/>
      <c r="Y340" s="37"/>
      <c r="Z340" s="37"/>
      <c r="AA340" s="37"/>
      <c r="AB340" s="37"/>
      <c r="AC340" s="30"/>
      <c r="AD340" s="30"/>
      <c r="AE340" s="30"/>
      <c r="AF340" s="30"/>
      <c r="AG340" s="30"/>
      <c r="AH340" s="30"/>
      <c r="AI340" s="30"/>
      <c r="AJ340" s="30"/>
      <c r="AK340" s="30"/>
    </row>
    <row r="341" spans="1:37" ht="15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0"/>
      <c r="Q341" s="30"/>
      <c r="R341" s="30"/>
      <c r="S341" s="30"/>
      <c r="T341" s="30"/>
      <c r="U341" s="37"/>
      <c r="V341" s="37"/>
      <c r="W341" s="37"/>
      <c r="X341" s="37"/>
      <c r="Y341" s="37"/>
      <c r="Z341" s="37"/>
      <c r="AA341" s="37"/>
      <c r="AB341" s="37"/>
      <c r="AC341" s="30"/>
      <c r="AD341" s="30"/>
      <c r="AE341" s="30"/>
      <c r="AF341" s="30"/>
      <c r="AG341" s="30"/>
      <c r="AH341" s="30"/>
      <c r="AI341" s="30"/>
      <c r="AJ341" s="30"/>
      <c r="AK341" s="30"/>
    </row>
    <row r="342" spans="1:37" ht="1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0"/>
      <c r="Q342" s="30"/>
      <c r="R342" s="30"/>
      <c r="S342" s="30"/>
      <c r="T342" s="30"/>
      <c r="U342" s="37"/>
      <c r="V342" s="37"/>
      <c r="W342" s="37"/>
      <c r="X342" s="37"/>
      <c r="Y342" s="37"/>
      <c r="Z342" s="37"/>
      <c r="AA342" s="37"/>
      <c r="AB342" s="37"/>
      <c r="AC342" s="30"/>
      <c r="AD342" s="30"/>
      <c r="AE342" s="30"/>
      <c r="AF342" s="30"/>
      <c r="AG342" s="30"/>
      <c r="AH342" s="30"/>
      <c r="AI342" s="30"/>
      <c r="AJ342" s="30"/>
      <c r="AK342" s="30"/>
    </row>
    <row r="343" spans="1:37" ht="15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0"/>
      <c r="Q343" s="30"/>
      <c r="R343" s="30"/>
      <c r="S343" s="30"/>
      <c r="T343" s="30"/>
      <c r="U343" s="37"/>
      <c r="V343" s="37"/>
      <c r="W343" s="37"/>
      <c r="X343" s="37"/>
      <c r="Y343" s="37"/>
      <c r="Z343" s="37"/>
      <c r="AA343" s="37"/>
      <c r="AB343" s="37"/>
      <c r="AC343" s="30"/>
      <c r="AD343" s="30"/>
      <c r="AE343" s="30"/>
      <c r="AF343" s="30"/>
      <c r="AG343" s="30"/>
      <c r="AH343" s="30"/>
      <c r="AI343" s="30"/>
      <c r="AJ343" s="30"/>
      <c r="AK343" s="30"/>
    </row>
    <row r="344" spans="1:37" ht="15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0"/>
      <c r="Q344" s="30"/>
      <c r="R344" s="30"/>
      <c r="S344" s="30"/>
      <c r="T344" s="30"/>
      <c r="U344" s="37"/>
      <c r="V344" s="37"/>
      <c r="W344" s="37"/>
      <c r="X344" s="37"/>
      <c r="Y344" s="37"/>
      <c r="Z344" s="37"/>
      <c r="AA344" s="37"/>
      <c r="AB344" s="37"/>
      <c r="AC344" s="30"/>
      <c r="AD344" s="30"/>
      <c r="AE344" s="30"/>
      <c r="AF344" s="30"/>
      <c r="AG344" s="30"/>
      <c r="AH344" s="30"/>
      <c r="AI344" s="30"/>
      <c r="AJ344" s="30"/>
      <c r="AK344" s="30"/>
    </row>
    <row r="345" spans="1:37" ht="1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0"/>
      <c r="Q345" s="30"/>
      <c r="R345" s="30"/>
      <c r="S345" s="30"/>
      <c r="T345" s="30"/>
      <c r="U345" s="37"/>
      <c r="V345" s="37"/>
      <c r="W345" s="37"/>
      <c r="X345" s="37"/>
      <c r="Y345" s="37"/>
      <c r="Z345" s="37"/>
      <c r="AA345" s="37"/>
      <c r="AB345" s="37"/>
      <c r="AC345" s="30"/>
      <c r="AD345" s="30"/>
      <c r="AE345" s="30"/>
      <c r="AF345" s="30"/>
      <c r="AG345" s="30"/>
      <c r="AH345" s="30"/>
      <c r="AI345" s="30"/>
      <c r="AJ345" s="30"/>
      <c r="AK345" s="30"/>
    </row>
    <row r="346" spans="1:37" ht="15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0"/>
      <c r="Q346" s="30"/>
      <c r="R346" s="30"/>
      <c r="S346" s="30"/>
      <c r="T346" s="30"/>
      <c r="U346" s="37"/>
      <c r="V346" s="37"/>
      <c r="W346" s="37"/>
      <c r="X346" s="37"/>
      <c r="Y346" s="37"/>
      <c r="Z346" s="37"/>
      <c r="AA346" s="37"/>
      <c r="AB346" s="37"/>
      <c r="AC346" s="30"/>
      <c r="AD346" s="30"/>
      <c r="AE346" s="30"/>
      <c r="AF346" s="30"/>
      <c r="AG346" s="30"/>
      <c r="AH346" s="30"/>
      <c r="AI346" s="30"/>
      <c r="AJ346" s="30"/>
      <c r="AK346" s="30"/>
    </row>
    <row r="347" spans="1:37" ht="15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0"/>
      <c r="Q347" s="30"/>
      <c r="R347" s="30"/>
      <c r="S347" s="30"/>
      <c r="T347" s="30"/>
      <c r="U347" s="37"/>
      <c r="V347" s="37"/>
      <c r="W347" s="37"/>
      <c r="X347" s="37"/>
      <c r="Y347" s="37"/>
      <c r="Z347" s="37"/>
      <c r="AA347" s="37"/>
      <c r="AB347" s="37"/>
      <c r="AC347" s="30"/>
      <c r="AD347" s="30"/>
      <c r="AE347" s="30"/>
      <c r="AF347" s="30"/>
      <c r="AG347" s="30"/>
      <c r="AH347" s="30"/>
      <c r="AI347" s="30"/>
      <c r="AJ347" s="30"/>
      <c r="AK347" s="30"/>
    </row>
    <row r="348" spans="1:37" ht="15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0"/>
      <c r="Q348" s="30"/>
      <c r="R348" s="30"/>
      <c r="S348" s="30"/>
      <c r="T348" s="30"/>
      <c r="U348" s="37"/>
      <c r="V348" s="37"/>
      <c r="W348" s="37"/>
      <c r="X348" s="37"/>
      <c r="Y348" s="37"/>
      <c r="Z348" s="37"/>
      <c r="AA348" s="37"/>
      <c r="AB348" s="37"/>
      <c r="AC348" s="30"/>
      <c r="AD348" s="30"/>
      <c r="AE348" s="30"/>
      <c r="AF348" s="30"/>
      <c r="AG348" s="30"/>
      <c r="AH348" s="30"/>
      <c r="AI348" s="30"/>
      <c r="AJ348" s="30"/>
      <c r="AK348" s="30"/>
    </row>
    <row r="349" spans="1:37" ht="15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0"/>
      <c r="Q349" s="30"/>
      <c r="R349" s="30"/>
      <c r="S349" s="30"/>
      <c r="T349" s="30"/>
      <c r="U349" s="37"/>
      <c r="V349" s="37"/>
      <c r="W349" s="37"/>
      <c r="X349" s="37"/>
      <c r="Y349" s="37"/>
      <c r="Z349" s="37"/>
      <c r="AA349" s="37"/>
      <c r="AB349" s="37"/>
      <c r="AC349" s="30"/>
      <c r="AD349" s="30"/>
      <c r="AE349" s="30"/>
      <c r="AF349" s="30"/>
      <c r="AG349" s="30"/>
      <c r="AH349" s="30"/>
      <c r="AI349" s="30"/>
      <c r="AJ349" s="30"/>
      <c r="AK349" s="30"/>
    </row>
    <row r="350" spans="1:37" ht="15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0"/>
      <c r="Q350" s="30"/>
      <c r="R350" s="30"/>
      <c r="S350" s="30"/>
      <c r="T350" s="30"/>
      <c r="U350" s="37"/>
      <c r="V350" s="37"/>
      <c r="W350" s="37"/>
      <c r="X350" s="37"/>
      <c r="Y350" s="37"/>
      <c r="Z350" s="37"/>
      <c r="AA350" s="37"/>
      <c r="AB350" s="37"/>
      <c r="AC350" s="30"/>
      <c r="AD350" s="30"/>
      <c r="AE350" s="30"/>
      <c r="AF350" s="30"/>
      <c r="AG350" s="30"/>
      <c r="AH350" s="30"/>
      <c r="AI350" s="30"/>
      <c r="AJ350" s="30"/>
      <c r="AK350" s="30"/>
    </row>
    <row r="351" spans="1:37" ht="15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0"/>
      <c r="Q351" s="30"/>
      <c r="R351" s="30"/>
      <c r="S351" s="30"/>
      <c r="T351" s="30"/>
      <c r="U351" s="37"/>
      <c r="V351" s="37"/>
      <c r="W351" s="37"/>
      <c r="X351" s="37"/>
      <c r="Y351" s="37"/>
      <c r="Z351" s="37"/>
      <c r="AA351" s="37"/>
      <c r="AB351" s="37"/>
      <c r="AC351" s="30"/>
      <c r="AD351" s="30"/>
      <c r="AE351" s="30"/>
      <c r="AF351" s="30"/>
      <c r="AG351" s="30"/>
      <c r="AH351" s="30"/>
      <c r="AI351" s="30"/>
      <c r="AJ351" s="30"/>
      <c r="AK351" s="30"/>
    </row>
    <row r="352" spans="1:37" ht="15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0"/>
      <c r="Q352" s="30"/>
      <c r="R352" s="30"/>
      <c r="S352" s="30"/>
      <c r="T352" s="30"/>
      <c r="U352" s="37"/>
      <c r="V352" s="37"/>
      <c r="W352" s="37"/>
      <c r="X352" s="37"/>
      <c r="Y352" s="37"/>
      <c r="Z352" s="37"/>
      <c r="AA352" s="37"/>
      <c r="AB352" s="37"/>
      <c r="AC352" s="30"/>
      <c r="AD352" s="30"/>
      <c r="AE352" s="30"/>
      <c r="AF352" s="30"/>
      <c r="AG352" s="30"/>
      <c r="AH352" s="30"/>
      <c r="AI352" s="30"/>
      <c r="AJ352" s="30"/>
      <c r="AK352" s="30"/>
    </row>
    <row r="353" spans="1:37" ht="15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0"/>
      <c r="Q353" s="30"/>
      <c r="R353" s="30"/>
      <c r="S353" s="30"/>
      <c r="T353" s="30"/>
      <c r="U353" s="37"/>
      <c r="V353" s="37"/>
      <c r="W353" s="37"/>
      <c r="X353" s="37"/>
      <c r="Y353" s="37"/>
      <c r="Z353" s="37"/>
      <c r="AA353" s="37"/>
      <c r="AB353" s="37"/>
      <c r="AC353" s="30"/>
      <c r="AD353" s="30"/>
      <c r="AE353" s="30"/>
      <c r="AF353" s="30"/>
      <c r="AG353" s="30"/>
      <c r="AH353" s="30"/>
      <c r="AI353" s="30"/>
      <c r="AJ353" s="30"/>
      <c r="AK353" s="30"/>
    </row>
    <row r="354" spans="1:37" ht="15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0"/>
      <c r="Q354" s="30"/>
      <c r="R354" s="30"/>
      <c r="S354" s="30"/>
      <c r="T354" s="30"/>
      <c r="U354" s="37"/>
      <c r="V354" s="37"/>
      <c r="W354" s="37"/>
      <c r="X354" s="37"/>
      <c r="Y354" s="37"/>
      <c r="Z354" s="37"/>
      <c r="AA354" s="37"/>
      <c r="AB354" s="37"/>
      <c r="AC354" s="30"/>
      <c r="AD354" s="30"/>
      <c r="AE354" s="30"/>
      <c r="AF354" s="30"/>
      <c r="AG354" s="30"/>
      <c r="AH354" s="30"/>
      <c r="AI354" s="30"/>
      <c r="AJ354" s="30"/>
      <c r="AK354" s="30"/>
    </row>
    <row r="355" spans="1:37" ht="15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0"/>
      <c r="Q355" s="30"/>
      <c r="R355" s="30"/>
      <c r="S355" s="30"/>
      <c r="T355" s="30"/>
      <c r="U355" s="37"/>
      <c r="V355" s="37"/>
      <c r="W355" s="37"/>
      <c r="X355" s="37"/>
      <c r="Y355" s="37"/>
      <c r="Z355" s="37"/>
      <c r="AA355" s="37"/>
      <c r="AB355" s="37"/>
      <c r="AC355" s="30"/>
      <c r="AD355" s="30"/>
      <c r="AE355" s="30"/>
      <c r="AF355" s="30"/>
      <c r="AG355" s="30"/>
      <c r="AH355" s="30"/>
      <c r="AI355" s="30"/>
      <c r="AJ355" s="30"/>
      <c r="AK355" s="30"/>
    </row>
    <row r="356" spans="1:37" ht="15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0"/>
      <c r="Q356" s="30"/>
      <c r="R356" s="30"/>
      <c r="S356" s="30"/>
      <c r="T356" s="30"/>
      <c r="U356" s="37"/>
      <c r="V356" s="37"/>
      <c r="W356" s="37"/>
      <c r="X356" s="37"/>
      <c r="Y356" s="37"/>
      <c r="Z356" s="37"/>
      <c r="AA356" s="37"/>
      <c r="AB356" s="37"/>
      <c r="AC356" s="30"/>
      <c r="AD356" s="30"/>
      <c r="AE356" s="30"/>
      <c r="AF356" s="30"/>
      <c r="AG356" s="30"/>
      <c r="AH356" s="30"/>
      <c r="AI356" s="30"/>
      <c r="AJ356" s="30"/>
      <c r="AK356" s="30"/>
    </row>
    <row r="357" spans="1:37" ht="15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0"/>
      <c r="Q357" s="30"/>
      <c r="R357" s="30"/>
      <c r="S357" s="30"/>
      <c r="T357" s="30"/>
      <c r="U357" s="37"/>
      <c r="V357" s="37"/>
      <c r="W357" s="37"/>
      <c r="X357" s="37"/>
      <c r="Y357" s="37"/>
      <c r="Z357" s="37"/>
      <c r="AA357" s="37"/>
      <c r="AB357" s="37"/>
      <c r="AC357" s="30"/>
      <c r="AD357" s="30"/>
      <c r="AE357" s="30"/>
      <c r="AF357" s="30"/>
      <c r="AG357" s="30"/>
      <c r="AH357" s="30"/>
      <c r="AI357" s="30"/>
      <c r="AJ357" s="30"/>
      <c r="AK357" s="30"/>
    </row>
    <row r="358" spans="1:37" ht="15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0"/>
      <c r="Q358" s="30"/>
      <c r="R358" s="30"/>
      <c r="S358" s="30"/>
      <c r="T358" s="30"/>
      <c r="U358" s="37"/>
      <c r="V358" s="37"/>
      <c r="W358" s="37"/>
      <c r="X358" s="37"/>
      <c r="Y358" s="37"/>
      <c r="Z358" s="37"/>
      <c r="AA358" s="37"/>
      <c r="AB358" s="37"/>
      <c r="AC358" s="30"/>
      <c r="AD358" s="30"/>
      <c r="AE358" s="30"/>
      <c r="AF358" s="30"/>
      <c r="AG358" s="30"/>
      <c r="AH358" s="30"/>
      <c r="AI358" s="30"/>
      <c r="AJ358" s="30"/>
      <c r="AK358" s="30"/>
    </row>
    <row r="359" spans="1:37" ht="15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0"/>
      <c r="Q359" s="30"/>
      <c r="R359" s="30"/>
      <c r="S359" s="30"/>
      <c r="T359" s="30"/>
      <c r="U359" s="37"/>
      <c r="V359" s="37"/>
      <c r="W359" s="37"/>
      <c r="X359" s="37"/>
      <c r="Y359" s="37"/>
      <c r="Z359" s="37"/>
      <c r="AA359" s="37"/>
      <c r="AB359" s="37"/>
      <c r="AC359" s="30"/>
      <c r="AD359" s="30"/>
      <c r="AE359" s="30"/>
      <c r="AF359" s="30"/>
      <c r="AG359" s="30"/>
      <c r="AH359" s="30"/>
      <c r="AI359" s="30"/>
      <c r="AJ359" s="30"/>
      <c r="AK359" s="30"/>
    </row>
    <row r="360" spans="1:37" ht="15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0"/>
      <c r="Q360" s="30"/>
      <c r="R360" s="30"/>
      <c r="S360" s="30"/>
      <c r="T360" s="30"/>
      <c r="U360" s="37"/>
      <c r="V360" s="37"/>
      <c r="W360" s="37"/>
      <c r="X360" s="37"/>
      <c r="Y360" s="37"/>
      <c r="Z360" s="37"/>
      <c r="AA360" s="37"/>
      <c r="AB360" s="37"/>
      <c r="AC360" s="30"/>
      <c r="AD360" s="30"/>
      <c r="AE360" s="30"/>
      <c r="AF360" s="30"/>
      <c r="AG360" s="30"/>
      <c r="AH360" s="30"/>
      <c r="AI360" s="30"/>
      <c r="AJ360" s="30"/>
      <c r="AK360" s="30"/>
    </row>
    <row r="361" spans="1:37" ht="15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0"/>
      <c r="Q361" s="30"/>
      <c r="R361" s="30"/>
      <c r="S361" s="30"/>
      <c r="T361" s="30"/>
      <c r="U361" s="37"/>
      <c r="V361" s="37"/>
      <c r="W361" s="37"/>
      <c r="X361" s="37"/>
      <c r="Y361" s="37"/>
      <c r="Z361" s="37"/>
      <c r="AA361" s="37"/>
      <c r="AB361" s="37"/>
      <c r="AC361" s="30"/>
      <c r="AD361" s="30"/>
      <c r="AE361" s="30"/>
      <c r="AF361" s="30"/>
      <c r="AG361" s="30"/>
      <c r="AH361" s="30"/>
      <c r="AI361" s="30"/>
      <c r="AJ361" s="30"/>
      <c r="AK361" s="30"/>
    </row>
    <row r="362" spans="1:37" ht="15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0"/>
      <c r="Q362" s="30"/>
      <c r="R362" s="30"/>
      <c r="S362" s="30"/>
      <c r="T362" s="30"/>
      <c r="U362" s="37"/>
      <c r="V362" s="37"/>
      <c r="W362" s="37"/>
      <c r="X362" s="37"/>
      <c r="Y362" s="37"/>
      <c r="Z362" s="37"/>
      <c r="AA362" s="37"/>
      <c r="AB362" s="37"/>
      <c r="AC362" s="30"/>
      <c r="AD362" s="30"/>
      <c r="AE362" s="30"/>
      <c r="AF362" s="30"/>
      <c r="AG362" s="30"/>
      <c r="AH362" s="30"/>
      <c r="AI362" s="30"/>
      <c r="AJ362" s="30"/>
      <c r="AK362" s="30"/>
    </row>
    <row r="363" spans="1:37" ht="15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0"/>
      <c r="Q363" s="30"/>
      <c r="R363" s="30"/>
      <c r="S363" s="30"/>
      <c r="T363" s="30"/>
      <c r="U363" s="37"/>
      <c r="V363" s="37"/>
      <c r="W363" s="37"/>
      <c r="X363" s="37"/>
      <c r="Y363" s="37"/>
      <c r="Z363" s="37"/>
      <c r="AA363" s="37"/>
      <c r="AB363" s="37"/>
      <c r="AC363" s="30"/>
      <c r="AD363" s="30"/>
      <c r="AE363" s="30"/>
      <c r="AF363" s="30"/>
      <c r="AG363" s="30"/>
      <c r="AH363" s="30"/>
      <c r="AI363" s="30"/>
      <c r="AJ363" s="30"/>
      <c r="AK363" s="30"/>
    </row>
    <row r="364" spans="1:37" ht="15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0"/>
      <c r="Q364" s="30"/>
      <c r="R364" s="30"/>
      <c r="S364" s="30"/>
      <c r="T364" s="30"/>
      <c r="U364" s="37"/>
      <c r="V364" s="37"/>
      <c r="W364" s="37"/>
      <c r="X364" s="37"/>
      <c r="Y364" s="37"/>
      <c r="Z364" s="37"/>
      <c r="AA364" s="37"/>
      <c r="AB364" s="37"/>
      <c r="AC364" s="30"/>
      <c r="AD364" s="30"/>
      <c r="AE364" s="30"/>
      <c r="AF364" s="30"/>
      <c r="AG364" s="30"/>
      <c r="AH364" s="30"/>
      <c r="AI364" s="30"/>
      <c r="AJ364" s="30"/>
      <c r="AK364" s="30"/>
    </row>
    <row r="365" spans="1:37" ht="15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0"/>
      <c r="Q365" s="30"/>
      <c r="R365" s="30"/>
      <c r="S365" s="30"/>
      <c r="T365" s="30"/>
      <c r="U365" s="37"/>
      <c r="V365" s="37"/>
      <c r="W365" s="37"/>
      <c r="X365" s="37"/>
      <c r="Y365" s="37"/>
      <c r="Z365" s="37"/>
      <c r="AA365" s="37"/>
      <c r="AB365" s="37"/>
      <c r="AC365" s="30"/>
      <c r="AD365" s="30"/>
      <c r="AE365" s="30"/>
      <c r="AF365" s="30"/>
      <c r="AG365" s="30"/>
      <c r="AH365" s="30"/>
      <c r="AI365" s="30"/>
      <c r="AJ365" s="30"/>
      <c r="AK365" s="30"/>
    </row>
    <row r="366" spans="1:37" ht="15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0"/>
      <c r="Q366" s="30"/>
      <c r="R366" s="30"/>
      <c r="S366" s="30"/>
      <c r="T366" s="30"/>
      <c r="U366" s="37"/>
      <c r="V366" s="37"/>
      <c r="W366" s="37"/>
      <c r="X366" s="37"/>
      <c r="Y366" s="37"/>
      <c r="Z366" s="37"/>
      <c r="AA366" s="37"/>
      <c r="AB366" s="37"/>
      <c r="AC366" s="30"/>
      <c r="AD366" s="30"/>
      <c r="AE366" s="30"/>
      <c r="AF366" s="30"/>
      <c r="AG366" s="30"/>
      <c r="AH366" s="30"/>
      <c r="AI366" s="30"/>
      <c r="AJ366" s="30"/>
      <c r="AK366" s="30"/>
    </row>
    <row r="367" spans="1:37" ht="15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0"/>
      <c r="Q367" s="30"/>
      <c r="R367" s="30"/>
      <c r="S367" s="30"/>
      <c r="T367" s="30"/>
      <c r="U367" s="37"/>
      <c r="V367" s="37"/>
      <c r="W367" s="37"/>
      <c r="X367" s="37"/>
      <c r="Y367" s="37"/>
      <c r="Z367" s="37"/>
      <c r="AA367" s="37"/>
      <c r="AB367" s="37"/>
      <c r="AC367" s="30"/>
      <c r="AD367" s="30"/>
      <c r="AE367" s="30"/>
      <c r="AF367" s="30"/>
      <c r="AG367" s="30"/>
      <c r="AH367" s="30"/>
      <c r="AI367" s="30"/>
      <c r="AJ367" s="30"/>
      <c r="AK367" s="30"/>
    </row>
    <row r="368" spans="1:37" ht="15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0"/>
      <c r="Q368" s="30"/>
      <c r="R368" s="30"/>
      <c r="S368" s="30"/>
      <c r="T368" s="30"/>
      <c r="U368" s="37"/>
      <c r="V368" s="37"/>
      <c r="W368" s="37"/>
      <c r="X368" s="37"/>
      <c r="Y368" s="37"/>
      <c r="Z368" s="37"/>
      <c r="AA368" s="37"/>
      <c r="AB368" s="37"/>
      <c r="AC368" s="30"/>
      <c r="AD368" s="30"/>
      <c r="AE368" s="30"/>
      <c r="AF368" s="30"/>
      <c r="AG368" s="30"/>
      <c r="AH368" s="30"/>
      <c r="AI368" s="30"/>
      <c r="AJ368" s="30"/>
      <c r="AK368" s="30"/>
    </row>
    <row r="369" spans="1:37" ht="1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0"/>
      <c r="Q369" s="30"/>
      <c r="R369" s="30"/>
      <c r="S369" s="30"/>
      <c r="T369" s="30"/>
      <c r="U369" s="37"/>
      <c r="V369" s="37"/>
      <c r="W369" s="37"/>
      <c r="X369" s="37"/>
      <c r="Y369" s="37"/>
      <c r="Z369" s="37"/>
      <c r="AA369" s="37"/>
      <c r="AB369" s="37"/>
      <c r="AC369" s="30"/>
      <c r="AD369" s="30"/>
      <c r="AE369" s="30"/>
      <c r="AF369" s="30"/>
      <c r="AG369" s="30"/>
      <c r="AH369" s="30"/>
      <c r="AI369" s="30"/>
      <c r="AJ369" s="30"/>
      <c r="AK369" s="30"/>
    </row>
    <row r="370" spans="1:37" ht="1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0"/>
      <c r="Q370" s="30"/>
      <c r="R370" s="30"/>
      <c r="S370" s="30"/>
      <c r="T370" s="30"/>
      <c r="U370" s="37"/>
      <c r="V370" s="37"/>
      <c r="W370" s="37"/>
      <c r="X370" s="37"/>
      <c r="Y370" s="37"/>
      <c r="Z370" s="37"/>
      <c r="AA370" s="37"/>
      <c r="AB370" s="37"/>
      <c r="AC370" s="30"/>
      <c r="AD370" s="30"/>
      <c r="AE370" s="30"/>
      <c r="AF370" s="30"/>
      <c r="AG370" s="30"/>
      <c r="AH370" s="30"/>
      <c r="AI370" s="30"/>
      <c r="AJ370" s="30"/>
      <c r="AK370" s="30"/>
    </row>
    <row r="371" spans="1:37" ht="1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0"/>
      <c r="Q371" s="30"/>
      <c r="R371" s="30"/>
      <c r="S371" s="30"/>
      <c r="T371" s="30"/>
      <c r="U371" s="37"/>
      <c r="V371" s="37"/>
      <c r="W371" s="37"/>
      <c r="X371" s="37"/>
      <c r="Y371" s="37"/>
      <c r="Z371" s="37"/>
      <c r="AA371" s="37"/>
      <c r="AB371" s="37"/>
      <c r="AC371" s="30"/>
      <c r="AD371" s="30"/>
      <c r="AE371" s="30"/>
      <c r="AF371" s="30"/>
      <c r="AG371" s="30"/>
      <c r="AH371" s="30"/>
      <c r="AI371" s="30"/>
      <c r="AJ371" s="30"/>
      <c r="AK371" s="30"/>
    </row>
    <row r="372" spans="1:37" ht="15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0"/>
      <c r="Q372" s="30"/>
      <c r="R372" s="30"/>
      <c r="S372" s="30"/>
      <c r="T372" s="30"/>
      <c r="U372" s="37"/>
      <c r="V372" s="37"/>
      <c r="W372" s="37"/>
      <c r="X372" s="37"/>
      <c r="Y372" s="37"/>
      <c r="Z372" s="37"/>
      <c r="AA372" s="37"/>
      <c r="AB372" s="37"/>
      <c r="AC372" s="30"/>
      <c r="AD372" s="30"/>
      <c r="AE372" s="30"/>
      <c r="AF372" s="30"/>
      <c r="AG372" s="30"/>
      <c r="AH372" s="30"/>
      <c r="AI372" s="30"/>
      <c r="AJ372" s="30"/>
      <c r="AK372" s="30"/>
    </row>
    <row r="373" spans="1:37" ht="15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0"/>
      <c r="Q373" s="30"/>
      <c r="R373" s="30"/>
      <c r="S373" s="30"/>
      <c r="T373" s="30"/>
      <c r="U373" s="37"/>
      <c r="V373" s="37"/>
      <c r="W373" s="37"/>
      <c r="X373" s="37"/>
      <c r="Y373" s="37"/>
      <c r="Z373" s="37"/>
      <c r="AA373" s="37"/>
      <c r="AB373" s="37"/>
      <c r="AC373" s="30"/>
      <c r="AD373" s="30"/>
      <c r="AE373" s="30"/>
      <c r="AF373" s="30"/>
      <c r="AG373" s="30"/>
      <c r="AH373" s="30"/>
      <c r="AI373" s="30"/>
      <c r="AJ373" s="30"/>
      <c r="AK373" s="30"/>
    </row>
    <row r="374" spans="1:37" ht="15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0"/>
      <c r="Q374" s="30"/>
      <c r="R374" s="30"/>
      <c r="S374" s="30"/>
      <c r="T374" s="30"/>
      <c r="U374" s="37"/>
      <c r="V374" s="37"/>
      <c r="W374" s="37"/>
      <c r="X374" s="37"/>
      <c r="Y374" s="37"/>
      <c r="Z374" s="37"/>
      <c r="AA374" s="37"/>
      <c r="AB374" s="37"/>
      <c r="AC374" s="30"/>
      <c r="AD374" s="30"/>
      <c r="AE374" s="30"/>
      <c r="AF374" s="30"/>
      <c r="AG374" s="30"/>
      <c r="AH374" s="30"/>
      <c r="AI374" s="30"/>
      <c r="AJ374" s="30"/>
      <c r="AK374" s="30"/>
    </row>
    <row r="375" spans="1:37" ht="15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0"/>
      <c r="Q375" s="30"/>
      <c r="R375" s="30"/>
      <c r="S375" s="30"/>
      <c r="T375" s="30"/>
      <c r="U375" s="37"/>
      <c r="V375" s="37"/>
      <c r="W375" s="37"/>
      <c r="X375" s="37"/>
      <c r="Y375" s="37"/>
      <c r="Z375" s="37"/>
      <c r="AA375" s="37"/>
      <c r="AB375" s="37"/>
      <c r="AC375" s="30"/>
      <c r="AD375" s="30"/>
      <c r="AE375" s="30"/>
      <c r="AF375" s="30"/>
      <c r="AG375" s="30"/>
      <c r="AH375" s="30"/>
      <c r="AI375" s="30"/>
      <c r="AJ375" s="30"/>
      <c r="AK375" s="30"/>
    </row>
    <row r="376" spans="1:37" ht="15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0"/>
      <c r="Q376" s="30"/>
      <c r="R376" s="30"/>
      <c r="S376" s="30"/>
      <c r="T376" s="30"/>
      <c r="U376" s="37"/>
      <c r="V376" s="37"/>
      <c r="W376" s="37"/>
      <c r="X376" s="37"/>
      <c r="Y376" s="37"/>
      <c r="Z376" s="37"/>
      <c r="AA376" s="37"/>
      <c r="AB376" s="37"/>
      <c r="AC376" s="30"/>
      <c r="AD376" s="30"/>
      <c r="AE376" s="30"/>
      <c r="AF376" s="30"/>
      <c r="AG376" s="30"/>
      <c r="AH376" s="30"/>
      <c r="AI376" s="30"/>
      <c r="AJ376" s="30"/>
      <c r="AK376" s="30"/>
    </row>
    <row r="377" spans="1:37" ht="15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0"/>
      <c r="Q377" s="30"/>
      <c r="R377" s="30"/>
      <c r="S377" s="30"/>
      <c r="T377" s="30"/>
      <c r="U377" s="37"/>
      <c r="V377" s="37"/>
      <c r="W377" s="37"/>
      <c r="X377" s="37"/>
      <c r="Y377" s="37"/>
      <c r="Z377" s="37"/>
      <c r="AA377" s="37"/>
      <c r="AB377" s="37"/>
      <c r="AC377" s="30"/>
      <c r="AD377" s="30"/>
      <c r="AE377" s="30"/>
      <c r="AF377" s="30"/>
      <c r="AG377" s="30"/>
      <c r="AH377" s="30"/>
      <c r="AI377" s="30"/>
      <c r="AJ377" s="30"/>
      <c r="AK377" s="30"/>
    </row>
    <row r="378" spans="1:37" ht="15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0"/>
      <c r="Q378" s="30"/>
      <c r="R378" s="30"/>
      <c r="S378" s="30"/>
      <c r="T378" s="30"/>
      <c r="U378" s="37"/>
      <c r="V378" s="37"/>
      <c r="W378" s="37"/>
      <c r="X378" s="37"/>
      <c r="Y378" s="37"/>
      <c r="Z378" s="37"/>
      <c r="AA378" s="37"/>
      <c r="AB378" s="37"/>
      <c r="AC378" s="30"/>
      <c r="AD378" s="30"/>
      <c r="AE378" s="30"/>
      <c r="AF378" s="30"/>
      <c r="AG378" s="30"/>
      <c r="AH378" s="30"/>
      <c r="AI378" s="30"/>
      <c r="AJ378" s="30"/>
      <c r="AK378" s="30"/>
    </row>
    <row r="379" spans="1:37" ht="15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0"/>
      <c r="Q379" s="30"/>
      <c r="R379" s="30"/>
      <c r="S379" s="30"/>
      <c r="T379" s="30"/>
      <c r="U379" s="37"/>
      <c r="V379" s="37"/>
      <c r="W379" s="37"/>
      <c r="X379" s="37"/>
      <c r="Y379" s="37"/>
      <c r="Z379" s="37"/>
      <c r="AA379" s="37"/>
      <c r="AB379" s="37"/>
      <c r="AC379" s="30"/>
      <c r="AD379" s="30"/>
      <c r="AE379" s="30"/>
      <c r="AF379" s="30"/>
      <c r="AG379" s="30"/>
      <c r="AH379" s="30"/>
      <c r="AI379" s="30"/>
      <c r="AJ379" s="30"/>
      <c r="AK379" s="30"/>
    </row>
    <row r="380" spans="1:37" ht="15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0"/>
      <c r="Q380" s="30"/>
      <c r="R380" s="30"/>
      <c r="S380" s="30"/>
      <c r="T380" s="30"/>
      <c r="U380" s="37"/>
      <c r="V380" s="37"/>
      <c r="W380" s="37"/>
      <c r="X380" s="37"/>
      <c r="Y380" s="37"/>
      <c r="Z380" s="37"/>
      <c r="AA380" s="37"/>
      <c r="AB380" s="37"/>
      <c r="AC380" s="30"/>
      <c r="AD380" s="30"/>
      <c r="AE380" s="30"/>
      <c r="AF380" s="30"/>
      <c r="AG380" s="30"/>
      <c r="AH380" s="30"/>
      <c r="AI380" s="30"/>
      <c r="AJ380" s="30"/>
      <c r="AK380" s="30"/>
    </row>
    <row r="381" spans="1:37" ht="15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0"/>
      <c r="Q381" s="30"/>
      <c r="R381" s="30"/>
      <c r="S381" s="30"/>
      <c r="T381" s="30"/>
      <c r="U381" s="37"/>
      <c r="V381" s="37"/>
      <c r="W381" s="37"/>
      <c r="X381" s="37"/>
      <c r="Y381" s="37"/>
      <c r="Z381" s="37"/>
      <c r="AA381" s="37"/>
      <c r="AB381" s="37"/>
      <c r="AC381" s="30"/>
      <c r="AD381" s="30"/>
      <c r="AE381" s="30"/>
      <c r="AF381" s="30"/>
      <c r="AG381" s="30"/>
      <c r="AH381" s="30"/>
      <c r="AI381" s="30"/>
      <c r="AJ381" s="30"/>
      <c r="AK381" s="30"/>
    </row>
    <row r="382" spans="1:37" ht="15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0"/>
      <c r="Q382" s="30"/>
      <c r="R382" s="30"/>
      <c r="S382" s="30"/>
      <c r="T382" s="30"/>
      <c r="U382" s="37"/>
      <c r="V382" s="37"/>
      <c r="W382" s="37"/>
      <c r="X382" s="37"/>
      <c r="Y382" s="37"/>
      <c r="Z382" s="37"/>
      <c r="AA382" s="37"/>
      <c r="AB382" s="37"/>
      <c r="AC382" s="30"/>
      <c r="AD382" s="30"/>
      <c r="AE382" s="30"/>
      <c r="AF382" s="30"/>
      <c r="AG382" s="30"/>
      <c r="AH382" s="30"/>
      <c r="AI382" s="30"/>
      <c r="AJ382" s="30"/>
      <c r="AK382" s="30"/>
    </row>
    <row r="383" spans="1:37" ht="15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0"/>
      <c r="Q383" s="30"/>
      <c r="R383" s="30"/>
      <c r="S383" s="30"/>
      <c r="T383" s="30"/>
      <c r="U383" s="37"/>
      <c r="V383" s="37"/>
      <c r="W383" s="37"/>
      <c r="X383" s="37"/>
      <c r="Y383" s="37"/>
      <c r="Z383" s="37"/>
      <c r="AA383" s="37"/>
      <c r="AB383" s="37"/>
      <c r="AC383" s="30"/>
      <c r="AD383" s="30"/>
      <c r="AE383" s="30"/>
      <c r="AF383" s="30"/>
      <c r="AG383" s="30"/>
      <c r="AH383" s="30"/>
      <c r="AI383" s="30"/>
      <c r="AJ383" s="30"/>
      <c r="AK383" s="30"/>
    </row>
    <row r="384" spans="1:37" ht="15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0"/>
      <c r="Q384" s="30"/>
      <c r="R384" s="30"/>
      <c r="S384" s="30"/>
      <c r="T384" s="30"/>
      <c r="U384" s="37"/>
      <c r="V384" s="37"/>
      <c r="W384" s="37"/>
      <c r="X384" s="37"/>
      <c r="Y384" s="37"/>
      <c r="Z384" s="37"/>
      <c r="AA384" s="37"/>
      <c r="AB384" s="37"/>
      <c r="AC384" s="30"/>
      <c r="AD384" s="30"/>
      <c r="AE384" s="30"/>
      <c r="AF384" s="30"/>
      <c r="AG384" s="30"/>
      <c r="AH384" s="30"/>
      <c r="AI384" s="30"/>
      <c r="AJ384" s="30"/>
      <c r="AK384" s="30"/>
    </row>
    <row r="385" spans="1:37" ht="15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0"/>
      <c r="Q385" s="30"/>
      <c r="R385" s="30"/>
      <c r="S385" s="30"/>
      <c r="T385" s="30"/>
      <c r="U385" s="37"/>
      <c r="V385" s="37"/>
      <c r="W385" s="37"/>
      <c r="X385" s="37"/>
      <c r="Y385" s="37"/>
      <c r="Z385" s="37"/>
      <c r="AA385" s="37"/>
      <c r="AB385" s="37"/>
      <c r="AC385" s="30"/>
      <c r="AD385" s="30"/>
      <c r="AE385" s="30"/>
      <c r="AF385" s="30"/>
      <c r="AG385" s="30"/>
      <c r="AH385" s="30"/>
      <c r="AI385" s="30"/>
      <c r="AJ385" s="30"/>
      <c r="AK385" s="30"/>
    </row>
    <row r="386" spans="1:37" ht="15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0"/>
      <c r="Q386" s="30"/>
      <c r="R386" s="30"/>
      <c r="S386" s="30"/>
      <c r="T386" s="30"/>
      <c r="U386" s="37"/>
      <c r="V386" s="37"/>
      <c r="W386" s="37"/>
      <c r="X386" s="37"/>
      <c r="Y386" s="37"/>
      <c r="Z386" s="37"/>
      <c r="AA386" s="37"/>
      <c r="AB386" s="37"/>
      <c r="AC386" s="30"/>
      <c r="AD386" s="30"/>
      <c r="AE386" s="30"/>
      <c r="AF386" s="30"/>
      <c r="AG386" s="30"/>
      <c r="AH386" s="30"/>
      <c r="AI386" s="30"/>
      <c r="AJ386" s="30"/>
      <c r="AK386" s="30"/>
    </row>
    <row r="387" spans="1:37" ht="15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0"/>
      <c r="Q387" s="30"/>
      <c r="R387" s="30"/>
      <c r="S387" s="30"/>
      <c r="T387" s="30"/>
      <c r="U387" s="37"/>
      <c r="V387" s="37"/>
      <c r="W387" s="37"/>
      <c r="X387" s="37"/>
      <c r="Y387" s="37"/>
      <c r="Z387" s="37"/>
      <c r="AA387" s="37"/>
      <c r="AB387" s="37"/>
      <c r="AC387" s="30"/>
      <c r="AD387" s="30"/>
      <c r="AE387" s="30"/>
      <c r="AF387" s="30"/>
      <c r="AG387" s="30"/>
      <c r="AH387" s="30"/>
      <c r="AI387" s="30"/>
      <c r="AJ387" s="30"/>
      <c r="AK387" s="30"/>
    </row>
    <row r="388" spans="1:37" ht="15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0"/>
      <c r="Q388" s="30"/>
      <c r="R388" s="30"/>
      <c r="S388" s="30"/>
      <c r="T388" s="30"/>
      <c r="U388" s="37"/>
      <c r="V388" s="37"/>
      <c r="W388" s="37"/>
      <c r="X388" s="37"/>
      <c r="Y388" s="37"/>
      <c r="Z388" s="37"/>
      <c r="AA388" s="37"/>
      <c r="AB388" s="37"/>
      <c r="AC388" s="30"/>
      <c r="AD388" s="30"/>
      <c r="AE388" s="30"/>
      <c r="AF388" s="30"/>
      <c r="AG388" s="30"/>
      <c r="AH388" s="30"/>
      <c r="AI388" s="30"/>
      <c r="AJ388" s="30"/>
      <c r="AK388" s="30"/>
    </row>
    <row r="389" spans="1:37" ht="15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0"/>
      <c r="Q389" s="30"/>
      <c r="R389" s="30"/>
      <c r="S389" s="30"/>
      <c r="T389" s="30"/>
      <c r="U389" s="37"/>
      <c r="V389" s="37"/>
      <c r="W389" s="37"/>
      <c r="X389" s="37"/>
      <c r="Y389" s="37"/>
      <c r="Z389" s="37"/>
      <c r="AA389" s="37"/>
      <c r="AB389" s="37"/>
      <c r="AC389" s="30"/>
      <c r="AD389" s="30"/>
      <c r="AE389" s="30"/>
      <c r="AF389" s="30"/>
      <c r="AG389" s="30"/>
      <c r="AH389" s="30"/>
      <c r="AI389" s="30"/>
      <c r="AJ389" s="30"/>
      <c r="AK389" s="30"/>
    </row>
    <row r="390" spans="1:37" ht="15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0"/>
      <c r="Q390" s="30"/>
      <c r="R390" s="30"/>
      <c r="S390" s="30"/>
      <c r="T390" s="30"/>
      <c r="U390" s="37"/>
      <c r="V390" s="37"/>
      <c r="W390" s="37"/>
      <c r="X390" s="37"/>
      <c r="Y390" s="37"/>
      <c r="Z390" s="37"/>
      <c r="AA390" s="37"/>
      <c r="AB390" s="37"/>
      <c r="AC390" s="30"/>
      <c r="AD390" s="30"/>
      <c r="AE390" s="30"/>
      <c r="AF390" s="30"/>
      <c r="AG390" s="30"/>
      <c r="AH390" s="30"/>
      <c r="AI390" s="30"/>
      <c r="AJ390" s="30"/>
      <c r="AK390" s="30"/>
    </row>
    <row r="391" spans="1:37" ht="15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0"/>
      <c r="Q391" s="30"/>
      <c r="R391" s="30"/>
      <c r="S391" s="30"/>
      <c r="T391" s="30"/>
      <c r="U391" s="37"/>
      <c r="V391" s="37"/>
      <c r="W391" s="37"/>
      <c r="X391" s="37"/>
      <c r="Y391" s="37"/>
      <c r="Z391" s="37"/>
      <c r="AA391" s="37"/>
      <c r="AB391" s="37"/>
      <c r="AC391" s="30"/>
      <c r="AD391" s="30"/>
      <c r="AE391" s="30"/>
      <c r="AF391" s="30"/>
      <c r="AG391" s="30"/>
      <c r="AH391" s="30"/>
      <c r="AI391" s="30"/>
      <c r="AJ391" s="30"/>
      <c r="AK391" s="30"/>
    </row>
    <row r="392" spans="1:37" ht="15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0"/>
      <c r="Q392" s="30"/>
      <c r="R392" s="30"/>
      <c r="S392" s="30"/>
      <c r="T392" s="30"/>
      <c r="U392" s="37"/>
      <c r="V392" s="37"/>
      <c r="W392" s="37"/>
      <c r="X392" s="37"/>
      <c r="Y392" s="37"/>
      <c r="Z392" s="37"/>
      <c r="AA392" s="37"/>
      <c r="AB392" s="37"/>
      <c r="AC392" s="30"/>
      <c r="AD392" s="30"/>
      <c r="AE392" s="30"/>
      <c r="AF392" s="30"/>
      <c r="AG392" s="30"/>
      <c r="AH392" s="30"/>
      <c r="AI392" s="30"/>
      <c r="AJ392" s="30"/>
      <c r="AK392" s="30"/>
    </row>
    <row r="393" spans="1:37" ht="15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0"/>
      <c r="Q393" s="30"/>
      <c r="R393" s="30"/>
      <c r="S393" s="30"/>
      <c r="T393" s="30"/>
      <c r="U393" s="37"/>
      <c r="V393" s="37"/>
      <c r="W393" s="37"/>
      <c r="X393" s="37"/>
      <c r="Y393" s="37"/>
      <c r="Z393" s="37"/>
      <c r="AA393" s="37"/>
      <c r="AB393" s="37"/>
      <c r="AC393" s="30"/>
      <c r="AD393" s="30"/>
      <c r="AE393" s="30"/>
      <c r="AF393" s="30"/>
      <c r="AG393" s="30"/>
      <c r="AH393" s="30"/>
      <c r="AI393" s="30"/>
      <c r="AJ393" s="30"/>
      <c r="AK393" s="30"/>
    </row>
    <row r="394" spans="1:37" ht="15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0"/>
      <c r="Q394" s="30"/>
      <c r="R394" s="30"/>
      <c r="S394" s="30"/>
      <c r="T394" s="30"/>
      <c r="U394" s="37"/>
      <c r="V394" s="37"/>
      <c r="W394" s="37"/>
      <c r="X394" s="37"/>
      <c r="Y394" s="37"/>
      <c r="Z394" s="37"/>
      <c r="AA394" s="37"/>
      <c r="AB394" s="37"/>
      <c r="AC394" s="30"/>
      <c r="AD394" s="30"/>
      <c r="AE394" s="30"/>
      <c r="AF394" s="30"/>
      <c r="AG394" s="30"/>
      <c r="AH394" s="30"/>
      <c r="AI394" s="30"/>
      <c r="AJ394" s="30"/>
      <c r="AK394" s="30"/>
    </row>
    <row r="395" spans="1:37" ht="15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0"/>
      <c r="Q395" s="30"/>
      <c r="R395" s="30"/>
      <c r="S395" s="30"/>
      <c r="T395" s="30"/>
      <c r="U395" s="37"/>
      <c r="V395" s="37"/>
      <c r="W395" s="37"/>
      <c r="X395" s="37"/>
      <c r="Y395" s="37"/>
      <c r="Z395" s="37"/>
      <c r="AA395" s="37"/>
      <c r="AB395" s="37"/>
      <c r="AC395" s="30"/>
      <c r="AD395" s="30"/>
      <c r="AE395" s="30"/>
      <c r="AF395" s="30"/>
      <c r="AG395" s="30"/>
      <c r="AH395" s="30"/>
      <c r="AI395" s="30"/>
      <c r="AJ395" s="30"/>
      <c r="AK395" s="30"/>
    </row>
    <row r="396" spans="1:37" ht="15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0"/>
      <c r="Q396" s="30"/>
      <c r="R396" s="30"/>
      <c r="S396" s="30"/>
      <c r="T396" s="30"/>
      <c r="U396" s="37"/>
      <c r="V396" s="37"/>
      <c r="W396" s="37"/>
      <c r="X396" s="37"/>
      <c r="Y396" s="37"/>
      <c r="Z396" s="37"/>
      <c r="AA396" s="37"/>
      <c r="AB396" s="37"/>
      <c r="AC396" s="30"/>
      <c r="AD396" s="30"/>
      <c r="AE396" s="30"/>
      <c r="AF396" s="30"/>
      <c r="AG396" s="30"/>
      <c r="AH396" s="30"/>
      <c r="AI396" s="30"/>
      <c r="AJ396" s="30"/>
      <c r="AK396" s="30"/>
    </row>
    <row r="397" spans="1:37" ht="15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0"/>
      <c r="Q397" s="30"/>
      <c r="R397" s="30"/>
      <c r="S397" s="30"/>
      <c r="T397" s="30"/>
      <c r="U397" s="37"/>
      <c r="V397" s="37"/>
      <c r="W397" s="37"/>
      <c r="X397" s="37"/>
      <c r="Y397" s="37"/>
      <c r="Z397" s="37"/>
      <c r="AA397" s="37"/>
      <c r="AB397" s="37"/>
      <c r="AC397" s="30"/>
      <c r="AD397" s="30"/>
      <c r="AE397" s="30"/>
      <c r="AF397" s="30"/>
      <c r="AG397" s="30"/>
      <c r="AH397" s="30"/>
      <c r="AI397" s="30"/>
      <c r="AJ397" s="30"/>
      <c r="AK397" s="30"/>
    </row>
    <row r="398" spans="1:37" ht="15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0"/>
      <c r="Q398" s="30"/>
      <c r="R398" s="30"/>
      <c r="S398" s="30"/>
      <c r="T398" s="30"/>
      <c r="U398" s="37"/>
      <c r="V398" s="37"/>
      <c r="W398" s="37"/>
      <c r="X398" s="37"/>
      <c r="Y398" s="37"/>
      <c r="Z398" s="37"/>
      <c r="AA398" s="37"/>
      <c r="AB398" s="37"/>
      <c r="AC398" s="30"/>
      <c r="AD398" s="30"/>
      <c r="AE398" s="30"/>
      <c r="AF398" s="30"/>
      <c r="AG398" s="30"/>
      <c r="AH398" s="30"/>
      <c r="AI398" s="30"/>
      <c r="AJ398" s="30"/>
      <c r="AK398" s="30"/>
    </row>
    <row r="399" spans="1:37" ht="15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0"/>
      <c r="Q399" s="30"/>
      <c r="R399" s="30"/>
      <c r="S399" s="30"/>
      <c r="T399" s="30"/>
      <c r="U399" s="37"/>
      <c r="V399" s="37"/>
      <c r="W399" s="37"/>
      <c r="X399" s="37"/>
      <c r="Y399" s="37"/>
      <c r="Z399" s="37"/>
      <c r="AA399" s="37"/>
      <c r="AB399" s="37"/>
      <c r="AC399" s="30"/>
      <c r="AD399" s="30"/>
      <c r="AE399" s="30"/>
      <c r="AF399" s="30"/>
      <c r="AG399" s="30"/>
      <c r="AH399" s="30"/>
      <c r="AI399" s="30"/>
      <c r="AJ399" s="30"/>
      <c r="AK399" s="30"/>
    </row>
    <row r="400" spans="1:37" ht="15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0"/>
      <c r="Q400" s="30"/>
      <c r="R400" s="30"/>
      <c r="S400" s="30"/>
      <c r="T400" s="30"/>
      <c r="U400" s="37"/>
      <c r="V400" s="37"/>
      <c r="W400" s="37"/>
      <c r="X400" s="37"/>
      <c r="Y400" s="37"/>
      <c r="Z400" s="37"/>
      <c r="AA400" s="37"/>
      <c r="AB400" s="37"/>
      <c r="AC400" s="30"/>
      <c r="AD400" s="30"/>
      <c r="AE400" s="30"/>
      <c r="AF400" s="30"/>
      <c r="AG400" s="30"/>
      <c r="AH400" s="30"/>
      <c r="AI400" s="30"/>
      <c r="AJ400" s="30"/>
      <c r="AK400" s="30"/>
    </row>
    <row r="401" spans="1:37" ht="15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0"/>
      <c r="Q401" s="30"/>
      <c r="R401" s="30"/>
      <c r="S401" s="30"/>
      <c r="T401" s="30"/>
      <c r="U401" s="37"/>
      <c r="V401" s="37"/>
      <c r="W401" s="37"/>
      <c r="X401" s="37"/>
      <c r="Y401" s="37"/>
      <c r="Z401" s="37"/>
      <c r="AA401" s="37"/>
      <c r="AB401" s="37"/>
      <c r="AC401" s="30"/>
      <c r="AD401" s="30"/>
      <c r="AE401" s="30"/>
      <c r="AF401" s="30"/>
      <c r="AG401" s="30"/>
      <c r="AH401" s="30"/>
      <c r="AI401" s="30"/>
      <c r="AJ401" s="30"/>
      <c r="AK401" s="30"/>
    </row>
    <row r="402" spans="1:37" ht="15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0"/>
      <c r="Q402" s="30"/>
      <c r="R402" s="30"/>
      <c r="S402" s="30"/>
      <c r="T402" s="30"/>
      <c r="U402" s="37"/>
      <c r="V402" s="37"/>
      <c r="W402" s="37"/>
      <c r="X402" s="37"/>
      <c r="Y402" s="37"/>
      <c r="Z402" s="37"/>
      <c r="AA402" s="37"/>
      <c r="AB402" s="37"/>
      <c r="AC402" s="30"/>
      <c r="AD402" s="30"/>
      <c r="AE402" s="30"/>
      <c r="AF402" s="30"/>
      <c r="AG402" s="30"/>
      <c r="AH402" s="30"/>
      <c r="AI402" s="30"/>
      <c r="AJ402" s="30"/>
      <c r="AK402" s="30"/>
    </row>
    <row r="403" spans="1:37" ht="15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0"/>
      <c r="Q403" s="30"/>
      <c r="R403" s="30"/>
      <c r="S403" s="30"/>
      <c r="T403" s="30"/>
      <c r="U403" s="37"/>
      <c r="V403" s="37"/>
      <c r="W403" s="37"/>
      <c r="X403" s="37"/>
      <c r="Y403" s="37"/>
      <c r="Z403" s="37"/>
      <c r="AA403" s="37"/>
      <c r="AB403" s="37"/>
      <c r="AC403" s="30"/>
      <c r="AD403" s="30"/>
      <c r="AE403" s="30"/>
      <c r="AF403" s="30"/>
      <c r="AG403" s="30"/>
      <c r="AH403" s="30"/>
      <c r="AI403" s="30"/>
      <c r="AJ403" s="30"/>
      <c r="AK403" s="30"/>
    </row>
    <row r="404" spans="1:37" ht="15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0"/>
      <c r="Q404" s="30"/>
      <c r="R404" s="30"/>
      <c r="S404" s="30"/>
      <c r="T404" s="30"/>
      <c r="U404" s="37"/>
      <c r="V404" s="37"/>
      <c r="W404" s="37"/>
      <c r="X404" s="37"/>
      <c r="Y404" s="37"/>
      <c r="Z404" s="37"/>
      <c r="AA404" s="37"/>
      <c r="AB404" s="37"/>
      <c r="AC404" s="30"/>
      <c r="AD404" s="30"/>
      <c r="AE404" s="30"/>
      <c r="AF404" s="30"/>
      <c r="AG404" s="30"/>
      <c r="AH404" s="30"/>
      <c r="AI404" s="30"/>
      <c r="AJ404" s="30"/>
      <c r="AK404" s="30"/>
    </row>
    <row r="405" spans="1:37" ht="15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0"/>
      <c r="Q405" s="30"/>
      <c r="R405" s="30"/>
      <c r="S405" s="30"/>
      <c r="T405" s="30"/>
      <c r="U405" s="37"/>
      <c r="V405" s="37"/>
      <c r="W405" s="37"/>
      <c r="X405" s="37"/>
      <c r="Y405" s="37"/>
      <c r="Z405" s="37"/>
      <c r="AA405" s="37"/>
      <c r="AB405" s="37"/>
      <c r="AC405" s="30"/>
      <c r="AD405" s="30"/>
      <c r="AE405" s="30"/>
      <c r="AF405" s="30"/>
      <c r="AG405" s="30"/>
      <c r="AH405" s="30"/>
      <c r="AI405" s="30"/>
      <c r="AJ405" s="30"/>
      <c r="AK405" s="30"/>
    </row>
    <row r="406" spans="1:37" ht="15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0"/>
      <c r="Q406" s="30"/>
      <c r="R406" s="30"/>
      <c r="S406" s="30"/>
      <c r="T406" s="30"/>
      <c r="U406" s="37"/>
      <c r="V406" s="37"/>
      <c r="W406" s="37"/>
      <c r="X406" s="37"/>
      <c r="Y406" s="37"/>
      <c r="Z406" s="37"/>
      <c r="AA406" s="37"/>
      <c r="AB406" s="37"/>
      <c r="AC406" s="30"/>
      <c r="AD406" s="30"/>
      <c r="AE406" s="30"/>
      <c r="AF406" s="30"/>
      <c r="AG406" s="30"/>
      <c r="AH406" s="30"/>
      <c r="AI406" s="30"/>
      <c r="AJ406" s="30"/>
      <c r="AK406" s="30"/>
    </row>
    <row r="407" spans="1:37" ht="15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0"/>
      <c r="Q407" s="30"/>
      <c r="R407" s="30"/>
      <c r="S407" s="30"/>
      <c r="T407" s="30"/>
      <c r="U407" s="37"/>
      <c r="V407" s="37"/>
      <c r="W407" s="37"/>
      <c r="X407" s="37"/>
      <c r="Y407" s="37"/>
      <c r="Z407" s="37"/>
      <c r="AA407" s="37"/>
      <c r="AB407" s="37"/>
      <c r="AC407" s="30"/>
      <c r="AD407" s="30"/>
      <c r="AE407" s="30"/>
      <c r="AF407" s="30"/>
      <c r="AG407" s="30"/>
      <c r="AH407" s="30"/>
      <c r="AI407" s="30"/>
      <c r="AJ407" s="30"/>
      <c r="AK407" s="30"/>
    </row>
    <row r="408" spans="1:37" ht="15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0"/>
      <c r="Q408" s="30"/>
      <c r="R408" s="30"/>
      <c r="S408" s="30"/>
      <c r="T408" s="30"/>
      <c r="U408" s="37"/>
      <c r="V408" s="37"/>
      <c r="W408" s="37"/>
      <c r="X408" s="37"/>
      <c r="Y408" s="37"/>
      <c r="Z408" s="37"/>
      <c r="AA408" s="37"/>
      <c r="AB408" s="37"/>
      <c r="AC408" s="30"/>
      <c r="AD408" s="30"/>
      <c r="AE408" s="30"/>
      <c r="AF408" s="30"/>
      <c r="AG408" s="30"/>
      <c r="AH408" s="30"/>
      <c r="AI408" s="30"/>
      <c r="AJ408" s="30"/>
      <c r="AK408" s="30"/>
    </row>
    <row r="409" spans="1:37" ht="15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0"/>
      <c r="Q409" s="30"/>
      <c r="R409" s="30"/>
      <c r="S409" s="30"/>
      <c r="T409" s="30"/>
      <c r="U409" s="37"/>
      <c r="V409" s="37"/>
      <c r="W409" s="37"/>
      <c r="X409" s="37"/>
      <c r="Y409" s="37"/>
      <c r="Z409" s="37"/>
      <c r="AA409" s="37"/>
      <c r="AB409" s="37"/>
      <c r="AC409" s="30"/>
      <c r="AD409" s="30"/>
      <c r="AE409" s="30"/>
      <c r="AF409" s="30"/>
      <c r="AG409" s="30"/>
      <c r="AH409" s="30"/>
      <c r="AI409" s="30"/>
      <c r="AJ409" s="30"/>
      <c r="AK409" s="30"/>
    </row>
    <row r="410" spans="1:37" ht="15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0"/>
      <c r="Q410" s="30"/>
      <c r="R410" s="30"/>
      <c r="S410" s="30"/>
      <c r="T410" s="30"/>
      <c r="U410" s="37"/>
      <c r="V410" s="37"/>
      <c r="W410" s="37"/>
      <c r="X410" s="37"/>
      <c r="Y410" s="37"/>
      <c r="Z410" s="37"/>
      <c r="AA410" s="37"/>
      <c r="AB410" s="37"/>
      <c r="AC410" s="30"/>
      <c r="AD410" s="30"/>
      <c r="AE410" s="30"/>
      <c r="AF410" s="30"/>
      <c r="AG410" s="30"/>
      <c r="AH410" s="30"/>
      <c r="AI410" s="30"/>
      <c r="AJ410" s="30"/>
      <c r="AK410" s="30"/>
    </row>
    <row r="411" spans="1:37" ht="15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0"/>
      <c r="Q411" s="30"/>
      <c r="R411" s="30"/>
      <c r="S411" s="30"/>
      <c r="T411" s="30"/>
      <c r="U411" s="37"/>
      <c r="V411" s="37"/>
      <c r="W411" s="37"/>
      <c r="X411" s="37"/>
      <c r="Y411" s="37"/>
      <c r="Z411" s="37"/>
      <c r="AA411" s="37"/>
      <c r="AB411" s="37"/>
      <c r="AC411" s="30"/>
      <c r="AD411" s="30"/>
      <c r="AE411" s="30"/>
      <c r="AF411" s="30"/>
      <c r="AG411" s="30"/>
      <c r="AH411" s="30"/>
      <c r="AI411" s="30"/>
      <c r="AJ411" s="30"/>
      <c r="AK411" s="30"/>
    </row>
    <row r="412" spans="1:37" ht="15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0"/>
      <c r="Q412" s="30"/>
      <c r="R412" s="30"/>
      <c r="S412" s="30"/>
      <c r="T412" s="30"/>
      <c r="U412" s="37"/>
      <c r="V412" s="37"/>
      <c r="W412" s="37"/>
      <c r="X412" s="37"/>
      <c r="Y412" s="37"/>
      <c r="Z412" s="37"/>
      <c r="AA412" s="37"/>
      <c r="AB412" s="37"/>
      <c r="AC412" s="30"/>
      <c r="AD412" s="30"/>
      <c r="AE412" s="30"/>
      <c r="AF412" s="30"/>
      <c r="AG412" s="30"/>
      <c r="AH412" s="30"/>
      <c r="AI412" s="30"/>
      <c r="AJ412" s="30"/>
      <c r="AK412" s="30"/>
    </row>
    <row r="413" spans="1:37" ht="15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0"/>
      <c r="Q413" s="30"/>
      <c r="R413" s="30"/>
      <c r="S413" s="30"/>
      <c r="T413" s="30"/>
      <c r="U413" s="37"/>
      <c r="V413" s="37"/>
      <c r="W413" s="37"/>
      <c r="X413" s="37"/>
      <c r="Y413" s="37"/>
      <c r="Z413" s="37"/>
      <c r="AA413" s="37"/>
      <c r="AB413" s="37"/>
      <c r="AC413" s="30"/>
      <c r="AD413" s="30"/>
      <c r="AE413" s="30"/>
      <c r="AF413" s="30"/>
      <c r="AG413" s="30"/>
      <c r="AH413" s="30"/>
      <c r="AI413" s="30"/>
      <c r="AJ413" s="30"/>
      <c r="AK413" s="30"/>
    </row>
    <row r="414" spans="1:37" ht="15">
      <c r="A414" s="32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7"/>
      <c r="V414" s="37"/>
      <c r="W414" s="37"/>
      <c r="X414" s="37"/>
      <c r="Y414" s="37"/>
      <c r="Z414" s="37"/>
      <c r="AA414" s="37"/>
      <c r="AB414" s="37"/>
      <c r="AC414" s="30"/>
      <c r="AD414" s="30"/>
      <c r="AE414" s="30"/>
      <c r="AF414" s="30"/>
      <c r="AG414" s="30"/>
      <c r="AH414" s="30"/>
      <c r="AI414" s="30"/>
      <c r="AJ414" s="30"/>
      <c r="AK414" s="30"/>
    </row>
    <row r="415" spans="1:37" ht="15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7"/>
      <c r="V415" s="37"/>
      <c r="W415" s="37"/>
      <c r="X415" s="37"/>
      <c r="Y415" s="37"/>
      <c r="Z415" s="37"/>
      <c r="AA415" s="37"/>
      <c r="AB415" s="37"/>
      <c r="AC415" s="30"/>
      <c r="AD415" s="30"/>
      <c r="AE415" s="30"/>
      <c r="AF415" s="30"/>
      <c r="AG415" s="30"/>
      <c r="AH415" s="30"/>
      <c r="AI415" s="30"/>
      <c r="AJ415" s="30"/>
      <c r="AK415" s="30"/>
    </row>
    <row r="416" ht="15">
      <c r="A416" s="30"/>
    </row>
  </sheetData>
  <sheetProtection/>
  <mergeCells count="20">
    <mergeCell ref="AE16:AI17"/>
    <mergeCell ref="B16:S16"/>
    <mergeCell ref="I17:S18"/>
    <mergeCell ref="AJ16:AK17"/>
    <mergeCell ref="D7:AK7"/>
    <mergeCell ref="D11:AK11"/>
    <mergeCell ref="J13:AK13"/>
    <mergeCell ref="AC16:AC18"/>
    <mergeCell ref="D10:AK10"/>
    <mergeCell ref="G17:H18"/>
    <mergeCell ref="E17:F18"/>
    <mergeCell ref="B17:D18"/>
    <mergeCell ref="AD16:AD18"/>
    <mergeCell ref="AH1:AK1"/>
    <mergeCell ref="AH2:AK2"/>
    <mergeCell ref="D6:AK6"/>
    <mergeCell ref="D9:AK9"/>
    <mergeCell ref="AH4:AK4"/>
    <mergeCell ref="J14:AK14"/>
    <mergeCell ref="D8:AK8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55" r:id="rId3"/>
  <rowBreaks count="1" manualBreakCount="1">
    <brk id="17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2020-01-09T07:06:01Z</cp:lastPrinted>
  <dcterms:created xsi:type="dcterms:W3CDTF">2011-12-09T07:36:49Z</dcterms:created>
  <dcterms:modified xsi:type="dcterms:W3CDTF">2020-01-09T07:25:49Z</dcterms:modified>
  <cp:category/>
  <cp:version/>
  <cp:contentType/>
  <cp:contentStatus/>
</cp:coreProperties>
</file>