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5506" windowWidth="22560" windowHeight="939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3'!$B$1:$AK$90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<sst xmlns="http://schemas.openxmlformats.org/spreadsheetml/2006/main" count="462" uniqueCount="173">
  <si>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</si>
  <si>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</si>
  <si>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</si>
  <si>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</si>
  <si>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</si>
  <si>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</si>
  <si>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</si>
  <si>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</si>
  <si>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</si>
  <si>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</si>
  <si>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</si>
  <si>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</si>
  <si>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</si>
  <si>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</si>
  <si>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</si>
  <si>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</si>
  <si>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</si>
  <si>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</si>
  <si>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</si>
  <si>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</si>
  <si>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</si>
  <si>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</si>
  <si>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</si>
  <si>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</si>
  <si>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</si>
  <si>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</si>
  <si>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</si>
  <si>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</si>
  <si>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</si>
  <si>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</si>
  <si>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</si>
  <si>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</si>
  <si>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</si>
  <si>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</si>
  <si>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</si>
  <si>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</si>
  <si>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</si>
  <si>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</si>
  <si>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</si>
  <si>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</si>
  <si>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</si>
  <si>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</si>
  <si>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</si>
  <si>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</si>
  <si>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</si>
  <si>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</si>
  <si>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</si>
  <si>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</si>
  <si>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</si>
  <si>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</si>
  <si>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</si>
  <si>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</si>
  <si>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</si>
  <si>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</si>
  <si>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</si>
  <si>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</si>
  <si>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</si>
  <si>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</si>
  <si>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</si>
  <si>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</si>
  <si>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</si>
  <si>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</si>
  <si>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</si>
  <si>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</si>
  <si>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</si>
  <si>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</si>
  <si>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</si>
  <si>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</si>
  <si>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</si>
  <si>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</si>
  <si>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</si>
  <si>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</si>
  <si>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</si>
  <si>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</si>
  <si>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</si>
  <si>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</si>
  <si>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</si>
  <si>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</si>
  <si>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</si>
  <si>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</si>
  <si>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</si>
  <si>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</si>
  <si>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</si>
  <si>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</si>
  <si>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</si>
  <si>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</si>
  <si>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</si>
  <si>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программы «Создание условий для  устойчивого функционирования транспортной системы Максатихинского района Тверской области»</t>
  </si>
  <si>
    <t>Показатель цели программы 1 «Доля протяженности  автомобильных дорог общего пользования регионального и межмуниципального, местного значения, не отвечающих нормативным требованиям, в общей протяженности автомобильных дорог общего пользования в Максатихинском районе »</t>
  </si>
  <si>
    <t>Показатель цели программы  2 «Общая протяженность построенных, реконструированных и отремонтированных автомобильных дорог общего пользования местного значения, в т.ч. автомобильных дорог с твердым покрытием до сельских населенных пунктов, не имеющих круглогодичной связи»</t>
  </si>
  <si>
    <t>Задача 2 подпрограммы 1 "Реконструкция, капитальный ремонт и ремонт автомобильных дорог регионального и межмуниципального, местного значения и сооружений на них"</t>
  </si>
  <si>
    <t>Подпрограмма 2 "Транспортное обслуживание населения Максатихинского района Тверской области"</t>
  </si>
  <si>
    <t>Показатель 1 задачи  подпрограммы 2 "Количество перевезенных пассажиров автомобильным транспортом"</t>
  </si>
  <si>
    <t>Показатель 2 задачи подпрограммы 2 "Количество обращений граждан по вопросам транспорта в Максатихинском районе в отчетном периоде"</t>
  </si>
  <si>
    <t>Показатель задачи 1 подпрограммы 1 "Доля протяженности автомобильных дорог общего пользования регионального, межмуниципального, местного значения, содержание которых в отчетном году осуществляется в соответствии с долгосрочными контрактами, заключенными с организациями муниципальной и немуниципальной форм собственности, в общей протяженности автомобильных дорог общего пользования регионального, межмуниципального, местного значения"</t>
  </si>
  <si>
    <t>Показатель задачи 2 подпрограммы 1 "Протяженность реконструированных, отремонтированных автомобильных дорог общего пользования регионального и межмуниципального, местного значения"</t>
  </si>
  <si>
    <t>Задача  подпрограммы 1 "Содержание автомобильных дорог и сооружений на них"</t>
  </si>
  <si>
    <t>задача 2 Подпрограммы «Повышение качества транспортного обслуживания и транспортной доступности для населения (далее – в настоящем подразделе Задача 2 Подпрограммы)</t>
  </si>
  <si>
    <t>Задача 1  подпрограммы 2  "Развитие автомобильного транспорта"</t>
  </si>
  <si>
    <t>Мероприятие 1 подпрограммы 2.001 "Развитие материальной базы предприятия и его безопасности (оснащение предприятия согласно требованиям транспортной безопасности, оборудование автомойки, оборудование диспетчерской службы предприятия)"</t>
  </si>
  <si>
    <t>Мероприятие 2 подпрограммы 2.001 "Приведение остановочных пунктов в соответствие с требованиями законодательства"</t>
  </si>
  <si>
    <t>2018 год</t>
  </si>
  <si>
    <t>%</t>
  </si>
  <si>
    <t>км</t>
  </si>
  <si>
    <t>млн.ч</t>
  </si>
  <si>
    <t>ед</t>
  </si>
  <si>
    <t>шт</t>
  </si>
  <si>
    <t>Главный администратор  (администратор) муниципальной  программы  муниципального образования Тверской области Управление по инфраструктурному развитию администрации Максатихинского района</t>
  </si>
  <si>
    <t>финансирование из бюджета Максатихинского района</t>
  </si>
  <si>
    <t>Подпрограмма 1 "Развитие и сохранность автомобильных дорог общего пользования регионального и межмуниципального, местного значения Максатихинского района"</t>
  </si>
  <si>
    <t>х</t>
  </si>
  <si>
    <t xml:space="preserve">финансирование из областного бюджета </t>
  </si>
  <si>
    <t>финансирование из бюджета области</t>
  </si>
  <si>
    <t xml:space="preserve">финансирование из бюджета области </t>
  </si>
  <si>
    <t>2019 год</t>
  </si>
  <si>
    <t>Показатель   мероприятия 2 "Количество остановочных пунктов приведенных в соответствие с требованиями законодательства"</t>
  </si>
  <si>
    <t>Показатель цели программы 3 «Общее количество маршрутов по организации транспортного обслуживания населения Максатихинского района»</t>
  </si>
  <si>
    <t>Показатель цели программы 4 «Общее количество обращений граждан по дорожной деятельности и транспортным вопросам в отчетном периоде"</t>
  </si>
  <si>
    <t>финансирование  из областного бюджета</t>
  </si>
  <si>
    <t>финансирование из   бюджета Максатихинского района</t>
  </si>
  <si>
    <t>финансирование из  бюджета Максатихинского района</t>
  </si>
  <si>
    <t>S</t>
  </si>
  <si>
    <t xml:space="preserve">Мероприятие 1 подпрограммы 2.001 "Организация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сверх минимальными социальными требованиями" (район) </t>
  </si>
  <si>
    <t>О</t>
  </si>
  <si>
    <t>Б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</si>
  <si>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(район)</t>
  </si>
  <si>
    <t>Мероприятие 5  подпрограммы 1 "Разработка проектов организации  дорожного движения в населенных пунктах сельских поселений Максатихинского района Тверской области (д. Фабрика, п. Малышево, п. Ривицкий)</t>
  </si>
  <si>
    <t>Мероприятие 6 подпрограммы 1 "Устройство разворотной площадки с установкой автопавильона в д. Перевесы Зареченского сельского поселения"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</si>
  <si>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за счет средств межбюджетных трансфертов, передаваемых из бюджетов поселений на исполнение полномочий</t>
  </si>
  <si>
    <t xml:space="preserve">Муниципальная программа «Развитие  сферы транспорта и  дорожного хозяйства  Максатихинского района Тверской области» на 2015-2019 годы, всего , в т.ч.                                                                                                                                                                 </t>
  </si>
  <si>
    <t>Мероприятие 2 подпрограммы 1.001 "Расходы  на осуществление органами местного самоуправления государственных полномочий в сфере дорожной деятельности"</t>
  </si>
  <si>
    <t>2020 год</t>
  </si>
  <si>
    <t>2021 год</t>
  </si>
  <si>
    <t>2022 год</t>
  </si>
  <si>
    <t>2023 год</t>
  </si>
  <si>
    <t>к  Муниципальной программе "Развитие сферы транспорта и дорожного хозяйства Максатихинского района на 2018-2023годы"</t>
  </si>
  <si>
    <t>« Развитие сферы транспорта и дорожного хозяйства Максатихинского района на 2018-2023 годы»</t>
  </si>
  <si>
    <t>Мероприятие 3 подпрограммы  2.001 "Средства на организацию транспортного обслуживания населения на муниципальных маршрутах регулярных перевозок по регулируемым тарифам"</t>
  </si>
  <si>
    <t>Мероприятие 2 подпрограммы 1.002  "Установка автопавильонов на автодорогах местного значения за счет межбюджетных трансфертов, передаваемых из бюджетовпоселений на исполнение полномочий"</t>
  </si>
  <si>
    <t>Мероприятие 1 подпрограммы 1.002  "Выполнение работ по  разработке проектной документации за счет межбюджетных трансфертов, передаваемых из бюджетов поселений на исполнение полномочий"</t>
  </si>
  <si>
    <t>Мероприятие 1 подпрограммы " Выполнение работ по разработке проектной документации"</t>
  </si>
  <si>
    <t>Показатель 1 "Снижение количества дорожно-транспортных происшествий"</t>
  </si>
  <si>
    <t>Административное мероприятие 1 "Проведение комиссионных проверок состояния улично-дорожной сети, школьных автобусных маршрутов и остановок общественного транспорта"</t>
  </si>
  <si>
    <t>Задача 3 Подпрограммы 2.001 "Обеспечение безопасности дорожного движения на территории  Максатихинского района"</t>
  </si>
  <si>
    <t>да/нет</t>
  </si>
  <si>
    <t>Мероприятие "Средства на организацию транспортного обслуживания населения на муниципальных маршрутах регулярных перевозок по регулируемым тарифам"</t>
  </si>
  <si>
    <t>Мероприятие 3 подпрограммы  2.001 "Организация транспортного обслуживания населения на муниципальных маршрутах регулярных перевозок по регулируемым тарифам в рамках софинансирования с областным бюджетом"</t>
  </si>
  <si>
    <t>Мероприятие 1 "Расходы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местного бюджета"</t>
  </si>
  <si>
    <t>Мероприятие 1 "Средства 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бюджета"</t>
  </si>
  <si>
    <t>Мероприятие "Расходы на проведение мероприятий в целях обеспечения безопасности дорожного движения на автомобильных дорогах общего пользования"</t>
  </si>
  <si>
    <t>Мероприятие "Расходы на выполнение отдельных мероприятий, в целях обеспечения безопасности дорожного движения на автомобильных дорогах общего пользования местного значения Максатихинского района</t>
  </si>
  <si>
    <t>Мероприятие 4 "Погашение кредиторской задолженности прошлых лет за выполненные работы по изготовлению проектно-сметной документации на ремонт дорог</t>
  </si>
  <si>
    <t>Мероприятие "Организация транспортного обслуживания населения на муниципальных маршрутах регулярных перевозок по регулируемым тарифам в части оформления карт маршрутов</t>
  </si>
  <si>
    <t>R</t>
  </si>
  <si>
    <t xml:space="preserve"> </t>
  </si>
  <si>
    <t>Задача 4 Подпрограммы 2.001 "Приведение в нормативное состояние дворовых территорий мнгоквартирных домов, проездов к дворовым территориям многоквартирных домов населенных пунктов за счет капитального ремонта и ремонта""</t>
  </si>
  <si>
    <t>Показатель задачи 4 "Количество отремонтированных дворовых территорий"</t>
  </si>
  <si>
    <t>Мероприятие 1 "Средства на ремонт дворовых территорий многоквартирных домов, проездов к дворовым территориям многоквартирных домов населенных пунктов"</t>
  </si>
  <si>
    <t>да</t>
  </si>
  <si>
    <t>Мероприятие 3 " Капитальный ремонт и ремонт улично-дорожной сети муниципальных образований " в том числе:</t>
  </si>
  <si>
    <t>Ремонт автомобильной дороги по пл. Свободы в п. Максатиха</t>
  </si>
  <si>
    <t>Ремонт автомобильной дороги по ул. Советская  в п. Максатиха Тверской области</t>
  </si>
  <si>
    <t xml:space="preserve">Мероприятие 2 "Ремонт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бюджета" (ремонт    дворовой территории многоквартирных домов по адресу: Тверская область, п. Максатиха, ул. Парковская, д. №26,28; ул. Песчаная, д. № 23, ул. им. Смирнова, д. № 10) </t>
  </si>
  <si>
    <t>Мероприятие 3 " Средства на капитальный ремонт и ремонт улично-дорожной сети муниципальных образований за счет средств местного бюджета" в том числе:</t>
  </si>
  <si>
    <t>Показатель 1 Установка (замена) пешеходных ограждений</t>
  </si>
  <si>
    <t>пог.м</t>
  </si>
  <si>
    <t>Показатель 2 Установка элементов освещения на пешеходных переходах, автобусных остановках и локальных пересечениях и примыканиях</t>
  </si>
  <si>
    <t>Показатель 3 Устройство дорожной разметки при оборудовании пешеходных переходов</t>
  </si>
  <si>
    <t>кв.м</t>
  </si>
  <si>
    <t>Показатель 4 Установка (замена) дорожных знаков</t>
  </si>
  <si>
    <t>Мероприятия  "Обеспечение безопастности дорожного  движения на автомобильных дорогах общего пользования</t>
  </si>
  <si>
    <t>Показатель1 "Протяженность отремонтированных  автомобильных дорог общего пользования местного значения (Ремонт автомобильной дороги по пл. Свободы в п. Максатиха)"</t>
  </si>
  <si>
    <t>Показатель1 "Протяженность отремонтированных  автомобильных дорог общего пользования местного значения (Ремонт автомобильной дороги на ул. Советская в п. Максатиха Тверскоцй области)"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</si>
</sst>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7" fillId="32" borderId="0" xfId="0" applyFont="1" applyFill="1" applyBorder="1" applyAlignment="1">
      <alignment horizontal="left" vertical="top"/>
    </xf>
    <xf numFmtId="0" fontId="18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2" borderId="0" xfId="0" applyFont="1" applyFill="1" applyAlignment="1">
      <alignment/>
    </xf>
    <xf numFmtId="0" fontId="20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0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2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/>
    </xf>
    <xf numFmtId="0" fontId="11" fillId="3" borderId="11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7" fillId="4" borderId="11" xfId="0" applyFont="1" applyFill="1" applyBorder="1" applyAlignment="1">
      <alignment/>
    </xf>
    <xf numFmtId="0" fontId="11" fillId="4" borderId="11" xfId="0" applyFont="1" applyFill="1" applyBorder="1" applyAlignment="1">
      <alignment/>
    </xf>
    <xf numFmtId="0" fontId="11" fillId="4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justify" vertical="center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vertical="top" wrapText="1"/>
    </xf>
    <xf numFmtId="0" fontId="4" fillId="4" borderId="11" xfId="0" applyFont="1" applyFill="1" applyBorder="1" applyAlignment="1">
      <alignment vertical="top" wrapText="1"/>
    </xf>
    <xf numFmtId="0" fontId="16" fillId="34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vertical="top" wrapText="1"/>
    </xf>
    <xf numFmtId="0" fontId="28" fillId="34" borderId="0" xfId="0" applyFont="1" applyFill="1" applyAlignment="1">
      <alignment horizontal="justify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justify" vertical="center" wrapText="1"/>
    </xf>
    <xf numFmtId="0" fontId="3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justify" vertical="center" wrapText="1"/>
    </xf>
    <xf numFmtId="0" fontId="3" fillId="36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justify" vertical="center" wrapText="1"/>
    </xf>
    <xf numFmtId="0" fontId="16" fillId="34" borderId="11" xfId="0" applyFont="1" applyFill="1" applyBorder="1" applyAlignment="1">
      <alignment/>
    </xf>
    <xf numFmtId="0" fontId="22" fillId="0" borderId="11" xfId="0" applyFont="1" applyFill="1" applyBorder="1" applyAlignment="1">
      <alignment horizontal="justify" vertical="center" wrapText="1"/>
    </xf>
    <xf numFmtId="0" fontId="29" fillId="4" borderId="11" xfId="0" applyFont="1" applyFill="1" applyBorder="1" applyAlignment="1">
      <alignment vertical="top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vertical="top" wrapText="1"/>
    </xf>
    <xf numFmtId="2" fontId="16" fillId="33" borderId="11" xfId="0" applyNumberFormat="1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vertical="top" wrapText="1"/>
    </xf>
    <xf numFmtId="0" fontId="30" fillId="33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justify" vertical="center" wrapText="1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top" wrapText="1"/>
    </xf>
    <xf numFmtId="0" fontId="22" fillId="4" borderId="0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6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left" vertical="top" wrapText="1"/>
    </xf>
    <xf numFmtId="0" fontId="16" fillId="32" borderId="14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25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8" fillId="32" borderId="0" xfId="0" applyNumberFormat="1" applyFont="1" applyFill="1" applyAlignment="1">
      <alignment horizontal="left" vertical="top" wrapText="1"/>
    </xf>
    <xf numFmtId="0" fontId="10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24" t="s">
        <v>82</v>
      </c>
      <c r="AD1" s="124"/>
    </row>
    <row r="2" spans="29:30" ht="162" customHeight="1">
      <c r="AC2" s="128" t="s">
        <v>86</v>
      </c>
      <c r="AD2" s="128"/>
    </row>
    <row r="3" spans="1:30" ht="18.75">
      <c r="A3" s="10"/>
      <c r="B3" s="10"/>
      <c r="C3" s="127" t="s">
        <v>67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</row>
    <row r="4" spans="1:30" ht="18.75">
      <c r="A4" s="10"/>
      <c r="B4" s="10"/>
      <c r="C4" s="127" t="s">
        <v>85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</row>
    <row r="5" spans="1:30" ht="18.75">
      <c r="A5" s="10"/>
      <c r="B5" s="10"/>
      <c r="C5" s="127" t="s">
        <v>81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</row>
    <row r="6" spans="1:30" ht="18.75">
      <c r="A6" s="10"/>
      <c r="B6" s="10"/>
      <c r="C6" s="125" t="s">
        <v>66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</row>
    <row r="7" spans="1:30" ht="18.75">
      <c r="A7" s="10"/>
      <c r="B7" s="10"/>
      <c r="C7" s="126" t="s">
        <v>80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</row>
    <row r="8" spans="1:30" ht="18.75">
      <c r="A8" s="10"/>
      <c r="B8" s="10"/>
      <c r="C8" s="127" t="s">
        <v>68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</row>
    <row r="9" spans="1:30" ht="18.75">
      <c r="A9" s="10"/>
      <c r="B9" s="10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</row>
    <row r="10" spans="1:30" ht="19.5">
      <c r="A10" s="10"/>
      <c r="B10" s="10"/>
      <c r="C10" s="143" t="s">
        <v>6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</row>
    <row r="11" spans="1:59" s="1" customFormat="1" ht="15.75" customHeight="1">
      <c r="A11" s="10"/>
      <c r="B11" s="10"/>
      <c r="C11" s="140" t="s">
        <v>69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31" t="s">
        <v>70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30" t="s">
        <v>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 t="s">
        <v>33</v>
      </c>
      <c r="P13" s="130"/>
      <c r="Q13" s="130"/>
      <c r="R13" s="130"/>
      <c r="S13" s="130"/>
      <c r="T13" s="130"/>
      <c r="U13" s="130"/>
      <c r="V13" s="130"/>
      <c r="W13" s="130"/>
      <c r="X13" s="130"/>
      <c r="Y13" s="130" t="s">
        <v>35</v>
      </c>
      <c r="Z13" s="137" t="s">
        <v>0</v>
      </c>
      <c r="AA13" s="134" t="s">
        <v>65</v>
      </c>
      <c r="AB13" s="134"/>
      <c r="AC13" s="134"/>
      <c r="AD13" s="134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30" t="s">
        <v>44</v>
      </c>
      <c r="B14" s="130"/>
      <c r="C14" s="130"/>
      <c r="D14" s="130" t="s">
        <v>45</v>
      </c>
      <c r="E14" s="130"/>
      <c r="F14" s="130" t="s">
        <v>46</v>
      </c>
      <c r="G14" s="130"/>
      <c r="H14" s="130" t="s">
        <v>43</v>
      </c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44"/>
      <c r="Z14" s="138"/>
      <c r="AA14" s="134" t="s">
        <v>64</v>
      </c>
      <c r="AB14" s="134" t="s">
        <v>63</v>
      </c>
      <c r="AC14" s="134" t="s">
        <v>62</v>
      </c>
      <c r="AD14" s="134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44"/>
      <c r="Z15" s="138"/>
      <c r="AA15" s="134"/>
      <c r="AB15" s="134"/>
      <c r="AC15" s="134"/>
      <c r="AD15" s="134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44"/>
      <c r="Z16" s="139"/>
      <c r="AA16" s="134"/>
      <c r="AB16" s="134"/>
      <c r="AC16" s="134"/>
      <c r="AD16" s="134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11</v>
      </c>
      <c r="Z18" s="45" t="s">
        <v>3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60</v>
      </c>
      <c r="Z19" s="45" t="s">
        <v>3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59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19</v>
      </c>
      <c r="Z21" s="45" t="s">
        <v>4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20</v>
      </c>
      <c r="Z22" s="45" t="s">
        <v>4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9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21</v>
      </c>
      <c r="Z24" s="45" t="s">
        <v>4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22</v>
      </c>
      <c r="Z25" s="45" t="s">
        <v>4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58</v>
      </c>
      <c r="Z26" s="45" t="s">
        <v>3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12</v>
      </c>
      <c r="Z27" s="45" t="s">
        <v>3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23</v>
      </c>
      <c r="Z28" s="45" t="s">
        <v>4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 t="s">
        <v>24</v>
      </c>
      <c r="Z29" s="45" t="s">
        <v>4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17</v>
      </c>
      <c r="Z30" s="45" t="s">
        <v>3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25</v>
      </c>
      <c r="Z31" s="45" t="s">
        <v>4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26</v>
      </c>
      <c r="Z32" s="45" t="s">
        <v>5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7" t="s">
        <v>49</v>
      </c>
      <c r="Z33" s="45" t="s">
        <v>3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27</v>
      </c>
      <c r="Z34" s="45" t="s">
        <v>4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28</v>
      </c>
      <c r="Z35" s="45" t="s">
        <v>4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13</v>
      </c>
      <c r="Z36" s="45" t="s">
        <v>3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29</v>
      </c>
      <c r="Z37" s="45" t="s">
        <v>4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30</v>
      </c>
      <c r="Z38" s="45" t="s">
        <v>4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18</v>
      </c>
      <c r="Z39" s="45" t="s">
        <v>3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27</v>
      </c>
      <c r="Z40" s="45" t="s">
        <v>4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28</v>
      </c>
      <c r="Z41" s="45" t="s">
        <v>5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7" t="s">
        <v>37</v>
      </c>
      <c r="Z42" s="45" t="s">
        <v>10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57</v>
      </c>
      <c r="Z43" s="45" t="s">
        <v>4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48</v>
      </c>
      <c r="Z44" s="45" t="s">
        <v>3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27</v>
      </c>
      <c r="Z45" s="45" t="s">
        <v>4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31</v>
      </c>
      <c r="Z46" s="45" t="s">
        <v>4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56</v>
      </c>
      <c r="Z47" s="45" t="s">
        <v>3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14</v>
      </c>
      <c r="Z48" s="45" t="s">
        <v>3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 t="s">
        <v>23</v>
      </c>
      <c r="Z49" s="45" t="s">
        <v>4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32</v>
      </c>
      <c r="Z50" s="45" t="s">
        <v>4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38</v>
      </c>
      <c r="Z51" s="45" t="s">
        <v>10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39</v>
      </c>
      <c r="Z52" s="45" t="s">
        <v>4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7" t="s">
        <v>40</v>
      </c>
      <c r="Z53" s="45" t="s">
        <v>10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39</v>
      </c>
      <c r="Z54" s="45" t="s">
        <v>4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15</v>
      </c>
      <c r="Z55" s="45" t="s">
        <v>3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 t="s">
        <v>23</v>
      </c>
      <c r="Z56" s="45" t="s">
        <v>4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32</v>
      </c>
      <c r="Z57" s="45" t="s">
        <v>4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41</v>
      </c>
      <c r="Z58" s="45" t="s">
        <v>10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39</v>
      </c>
      <c r="Z59" s="45" t="s">
        <v>4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42</v>
      </c>
      <c r="Z60" s="45" t="s">
        <v>10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 t="s">
        <v>39</v>
      </c>
      <c r="Z61" s="45" t="s">
        <v>5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47</v>
      </c>
      <c r="Z62" s="45" t="s">
        <v>3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16</v>
      </c>
      <c r="Z63" s="45" t="s">
        <v>4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7" t="s">
        <v>55</v>
      </c>
      <c r="Z64" s="45" t="s">
        <v>3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7" t="s">
        <v>76</v>
      </c>
      <c r="Z65" s="45" t="s">
        <v>3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 t="s">
        <v>77</v>
      </c>
      <c r="Z66" s="45" t="s">
        <v>3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 t="s">
        <v>78</v>
      </c>
      <c r="Z67" s="45" t="s">
        <v>3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 t="s">
        <v>79</v>
      </c>
      <c r="Z68" s="45" t="s">
        <v>3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135" t="s">
        <v>75</v>
      </c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129" t="s">
        <v>71</v>
      </c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32"/>
      <c r="AD72" s="133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>
      <c r="J73" s="129" t="s">
        <v>72</v>
      </c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>
      <c r="J74" s="129" t="s">
        <v>73</v>
      </c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>
      <c r="J75" s="129"/>
      <c r="K75" s="129" t="s">
        <v>54</v>
      </c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141" t="s">
        <v>74</v>
      </c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AB76" s="142" t="s">
        <v>53</v>
      </c>
      <c r="AC76" s="142"/>
      <c r="AD76" s="142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141" t="s">
        <v>52</v>
      </c>
      <c r="K77" s="141"/>
      <c r="L77" s="141"/>
      <c r="M77" s="141"/>
      <c r="N77" s="141"/>
      <c r="O77" s="141"/>
      <c r="P77" s="141"/>
      <c r="Q77" s="141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9:59" s="34" customFormat="1" ht="23.25"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J72:AB72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A14:AA16"/>
    <mergeCell ref="O11:AD11"/>
    <mergeCell ref="A13:N13"/>
    <mergeCell ref="A14:C16"/>
    <mergeCell ref="H14:N16"/>
    <mergeCell ref="C11:N11"/>
    <mergeCell ref="C3:AD3"/>
    <mergeCell ref="C5:AD5"/>
    <mergeCell ref="F14:G16"/>
    <mergeCell ref="J74:AB74"/>
    <mergeCell ref="O13:X16"/>
    <mergeCell ref="C12:AD12"/>
    <mergeCell ref="AC72:AD72"/>
    <mergeCell ref="AA13:AD13"/>
    <mergeCell ref="J71:AD71"/>
    <mergeCell ref="Z13:Z16"/>
    <mergeCell ref="AB14:AB16"/>
    <mergeCell ref="J73:AB73"/>
    <mergeCell ref="D14:E16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307"/>
  <sheetViews>
    <sheetView tabSelected="1" zoomScalePageLayoutView="0" workbookViewId="0" topLeftCell="K10">
      <selection activeCell="AF55" sqref="AF55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19" width="0.2890625" style="0" hidden="1" customWidth="1"/>
    <col min="20" max="27" width="4.00390625" style="33" hidden="1" customWidth="1"/>
    <col min="28" max="28" width="72.28125" style="0" customWidth="1"/>
    <col min="29" max="29" width="9.7109375" style="0" customWidth="1"/>
    <col min="30" max="30" width="9.28125" style="0" customWidth="1"/>
    <col min="32" max="32" width="10.421875" style="0" customWidth="1"/>
    <col min="33" max="33" width="10.28125" style="0" customWidth="1"/>
    <col min="34" max="34" width="9.7109375" style="0" customWidth="1"/>
    <col min="35" max="35" width="8.140625" style="0" customWidth="1"/>
    <col min="36" max="36" width="10.421875" style="0" bestFit="1" customWidth="1"/>
    <col min="37" max="37" width="12.28125" style="0" customWidth="1"/>
    <col min="38" max="85" width="9.140625" style="1" customWidth="1"/>
  </cols>
  <sheetData>
    <row r="1" spans="2:42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29"/>
      <c r="U1" s="29"/>
      <c r="V1" s="29"/>
      <c r="W1" s="29"/>
      <c r="X1" s="29"/>
      <c r="Y1" s="29"/>
      <c r="Z1" s="29"/>
      <c r="AA1" s="29"/>
      <c r="AB1" s="9"/>
      <c r="AC1" s="9"/>
      <c r="AD1" s="9"/>
      <c r="AE1" s="9"/>
      <c r="AF1" s="9"/>
      <c r="AG1" s="124" t="s">
        <v>34</v>
      </c>
      <c r="AH1" s="124"/>
      <c r="AI1" s="124"/>
      <c r="AJ1" s="124"/>
      <c r="AK1" s="124"/>
      <c r="AL1" s="11"/>
      <c r="AM1" s="2"/>
      <c r="AN1" s="2"/>
      <c r="AO1" s="2"/>
      <c r="AP1" s="2"/>
    </row>
    <row r="2" spans="2:42" ht="95.2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29"/>
      <c r="U2" s="29"/>
      <c r="V2" s="29"/>
      <c r="W2" s="29"/>
      <c r="X2" s="29"/>
      <c r="Y2" s="29"/>
      <c r="Z2" s="29"/>
      <c r="AA2" s="29"/>
      <c r="AB2" s="9"/>
      <c r="AC2" s="9"/>
      <c r="AD2" s="9"/>
      <c r="AE2" s="9"/>
      <c r="AF2" s="9"/>
      <c r="AG2" s="145" t="s">
        <v>135</v>
      </c>
      <c r="AH2" s="145"/>
      <c r="AI2" s="145"/>
      <c r="AJ2" s="145"/>
      <c r="AK2" s="145"/>
      <c r="AL2" s="11"/>
      <c r="AM2" s="2"/>
      <c r="AN2" s="2"/>
      <c r="AO2" s="2"/>
      <c r="AP2" s="2"/>
    </row>
    <row r="3" spans="2:43" s="3" customFormat="1" ht="18.75">
      <c r="B3" s="6"/>
      <c r="C3" s="6"/>
      <c r="D3" s="147" t="s">
        <v>84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"/>
      <c r="AM3" s="15"/>
      <c r="AN3" s="15"/>
      <c r="AO3" s="15"/>
      <c r="AP3" s="16"/>
      <c r="AQ3" s="16"/>
    </row>
    <row r="4" spans="1:43" s="3" customFormat="1" ht="15.75">
      <c r="A4" s="28"/>
      <c r="B4" s="10"/>
      <c r="C4" s="10"/>
      <c r="D4" s="148" t="s">
        <v>136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7"/>
      <c r="AM4" s="18"/>
      <c r="AN4" s="18"/>
      <c r="AO4" s="18"/>
      <c r="AP4" s="19"/>
      <c r="AQ4" s="19"/>
    </row>
    <row r="5" spans="1:43" s="3" customFormat="1" ht="18.75">
      <c r="A5" s="28"/>
      <c r="B5" s="10"/>
      <c r="C5" s="10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"/>
      <c r="AM5" s="15"/>
      <c r="AN5" s="15"/>
      <c r="AO5" s="15"/>
      <c r="AP5" s="19"/>
      <c r="AQ5" s="19"/>
    </row>
    <row r="6" spans="1:43" s="3" customFormat="1" ht="18.75">
      <c r="A6" s="28"/>
      <c r="B6" s="10"/>
      <c r="C6" s="10"/>
      <c r="D6" s="156" t="s">
        <v>107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4"/>
      <c r="AM6" s="15"/>
      <c r="AN6" s="15"/>
      <c r="AO6" s="15"/>
      <c r="AP6" s="19"/>
      <c r="AQ6" s="19"/>
    </row>
    <row r="7" spans="1:43" s="3" customFormat="1" ht="15.75">
      <c r="A7" s="28"/>
      <c r="B7" s="10"/>
      <c r="C7" s="10"/>
      <c r="D7" s="148" t="s">
        <v>83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20"/>
      <c r="AM7" s="18"/>
      <c r="AN7" s="18"/>
      <c r="AO7" s="18"/>
      <c r="AP7" s="19"/>
      <c r="AQ7" s="19"/>
    </row>
    <row r="8" spans="1:85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6</v>
      </c>
      <c r="K8" s="21"/>
      <c r="L8" s="21"/>
      <c r="M8" s="21"/>
      <c r="N8" s="21"/>
      <c r="O8" s="21"/>
      <c r="P8" s="21"/>
      <c r="Q8" s="21"/>
      <c r="R8" s="21"/>
      <c r="S8" s="21"/>
      <c r="T8" s="30"/>
      <c r="U8" s="30"/>
      <c r="V8" s="30"/>
      <c r="W8" s="30"/>
      <c r="X8" s="30"/>
      <c r="Y8" s="30"/>
      <c r="Z8" s="30"/>
      <c r="AA8" s="30"/>
      <c r="AB8" s="21"/>
      <c r="AC8" s="21"/>
      <c r="AD8" s="22"/>
      <c r="AE8" s="23"/>
      <c r="AF8" s="23"/>
      <c r="AG8" s="23"/>
      <c r="AH8" s="23"/>
      <c r="AI8" s="24"/>
      <c r="AJ8" s="24"/>
      <c r="AK8" s="24"/>
      <c r="AL8" s="24"/>
      <c r="AM8" s="16"/>
      <c r="AN8" s="16"/>
      <c r="AO8" s="16"/>
      <c r="AP8" s="16"/>
      <c r="AQ8" s="16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</row>
    <row r="9" spans="1:85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140" t="s">
        <v>50</v>
      </c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2"/>
      <c r="AM9" s="5"/>
      <c r="AN9" s="5"/>
      <c r="AO9" s="5"/>
      <c r="AP9" s="5"/>
      <c r="AQ9" s="5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</row>
    <row r="10" spans="1:43" ht="15.75" customHeight="1">
      <c r="A10" s="25"/>
      <c r="B10" s="9"/>
      <c r="C10" s="9"/>
      <c r="D10" s="9"/>
      <c r="E10" s="9"/>
      <c r="F10" s="9"/>
      <c r="G10" s="9"/>
      <c r="H10" s="9"/>
      <c r="I10" s="9"/>
      <c r="J10" s="140" t="s">
        <v>51</v>
      </c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2"/>
      <c r="AM10" s="5"/>
      <c r="AN10" s="5"/>
      <c r="AO10" s="5"/>
      <c r="AP10" s="5"/>
      <c r="AQ10" s="5"/>
    </row>
    <row r="11" spans="1:43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31"/>
      <c r="U11" s="31"/>
      <c r="V11" s="31"/>
      <c r="W11" s="31"/>
      <c r="X11" s="31"/>
      <c r="Y11" s="31"/>
      <c r="Z11" s="31"/>
      <c r="AA11" s="31"/>
      <c r="AB11" s="13"/>
      <c r="AC11" s="13"/>
      <c r="AD11" s="12"/>
      <c r="AE11" s="12"/>
      <c r="AF11" s="12"/>
      <c r="AG11" s="12"/>
      <c r="AH11" s="12"/>
      <c r="AI11" s="12"/>
      <c r="AJ11" s="12"/>
      <c r="AK11" s="12"/>
      <c r="AL11" s="12"/>
      <c r="AM11" s="5"/>
      <c r="AN11" s="5"/>
      <c r="AO11" s="5"/>
      <c r="AP11" s="5"/>
      <c r="AQ11" s="5"/>
    </row>
    <row r="12" spans="1:38" s="34" customFormat="1" ht="15" customHeight="1">
      <c r="A12" s="9"/>
      <c r="B12" s="130" t="s">
        <v>7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10"/>
      <c r="Q12" s="110"/>
      <c r="R12" s="110"/>
      <c r="S12" s="150"/>
      <c r="T12" s="150"/>
      <c r="U12" s="150"/>
      <c r="V12" s="150"/>
      <c r="W12" s="150"/>
      <c r="X12" s="150"/>
      <c r="Y12" s="150"/>
      <c r="Z12" s="150"/>
      <c r="AA12" s="150"/>
      <c r="AB12" s="130" t="s">
        <v>35</v>
      </c>
      <c r="AC12" s="130" t="s">
        <v>0</v>
      </c>
      <c r="AD12" s="130" t="s">
        <v>36</v>
      </c>
      <c r="AE12" s="130"/>
      <c r="AF12" s="130"/>
      <c r="AG12" s="130"/>
      <c r="AH12" s="130"/>
      <c r="AI12" s="130"/>
      <c r="AJ12" s="134" t="s">
        <v>8</v>
      </c>
      <c r="AK12" s="134"/>
      <c r="AL12" s="9"/>
    </row>
    <row r="13" spans="1:38" s="34" customFormat="1" ht="15" customHeight="1">
      <c r="A13" s="9"/>
      <c r="B13" s="130" t="s">
        <v>44</v>
      </c>
      <c r="C13" s="130"/>
      <c r="D13" s="130"/>
      <c r="E13" s="130" t="s">
        <v>45</v>
      </c>
      <c r="F13" s="130"/>
      <c r="G13" s="130" t="s">
        <v>46</v>
      </c>
      <c r="H13" s="130"/>
      <c r="I13" s="149" t="s">
        <v>43</v>
      </c>
      <c r="J13" s="150"/>
      <c r="K13" s="150"/>
      <c r="L13" s="150"/>
      <c r="M13" s="150"/>
      <c r="N13" s="150"/>
      <c r="O13" s="151"/>
      <c r="P13" s="111"/>
      <c r="Q13" s="111"/>
      <c r="R13" s="111"/>
      <c r="S13" s="155"/>
      <c r="T13" s="155"/>
      <c r="U13" s="155"/>
      <c r="V13" s="155"/>
      <c r="W13" s="155"/>
      <c r="X13" s="155"/>
      <c r="Y13" s="155"/>
      <c r="Z13" s="155"/>
      <c r="AA13" s="155"/>
      <c r="AB13" s="130"/>
      <c r="AC13" s="130"/>
      <c r="AD13" s="130"/>
      <c r="AE13" s="130"/>
      <c r="AF13" s="130"/>
      <c r="AG13" s="130"/>
      <c r="AH13" s="130"/>
      <c r="AI13" s="130"/>
      <c r="AJ13" s="134"/>
      <c r="AK13" s="134"/>
      <c r="AL13" s="9"/>
    </row>
    <row r="14" spans="1:38" s="34" customFormat="1" ht="25.5">
      <c r="A14" s="9"/>
      <c r="B14" s="130"/>
      <c r="C14" s="130"/>
      <c r="D14" s="130"/>
      <c r="E14" s="130"/>
      <c r="F14" s="130"/>
      <c r="G14" s="130"/>
      <c r="H14" s="130"/>
      <c r="I14" s="152"/>
      <c r="J14" s="153"/>
      <c r="K14" s="153"/>
      <c r="L14" s="153"/>
      <c r="M14" s="153"/>
      <c r="N14" s="153"/>
      <c r="O14" s="154"/>
      <c r="P14" s="112"/>
      <c r="Q14" s="112"/>
      <c r="R14" s="112"/>
      <c r="S14" s="153"/>
      <c r="T14" s="153"/>
      <c r="U14" s="153"/>
      <c r="V14" s="153"/>
      <c r="W14" s="153"/>
      <c r="X14" s="153"/>
      <c r="Y14" s="153"/>
      <c r="Z14" s="153"/>
      <c r="AA14" s="153"/>
      <c r="AB14" s="130"/>
      <c r="AC14" s="130"/>
      <c r="AD14" s="51" t="s">
        <v>101</v>
      </c>
      <c r="AE14" s="51" t="s">
        <v>114</v>
      </c>
      <c r="AF14" s="51" t="s">
        <v>131</v>
      </c>
      <c r="AG14" s="51" t="s">
        <v>132</v>
      </c>
      <c r="AH14" s="51" t="s">
        <v>133</v>
      </c>
      <c r="AI14" s="51" t="s">
        <v>134</v>
      </c>
      <c r="AJ14" s="53" t="s">
        <v>1</v>
      </c>
      <c r="AK14" s="53" t="s">
        <v>2</v>
      </c>
      <c r="AL14" s="9"/>
    </row>
    <row r="15" spans="1:38" s="34" customFormat="1" ht="15.75" customHeight="1">
      <c r="A15" s="9"/>
      <c r="B15" s="51">
        <v>1</v>
      </c>
      <c r="C15" s="51">
        <v>2</v>
      </c>
      <c r="D15" s="51">
        <v>3</v>
      </c>
      <c r="E15" s="52">
        <v>4</v>
      </c>
      <c r="F15" s="52">
        <v>5</v>
      </c>
      <c r="G15" s="52">
        <v>6</v>
      </c>
      <c r="H15" s="52">
        <v>7</v>
      </c>
      <c r="I15" s="52">
        <v>8</v>
      </c>
      <c r="J15" s="51">
        <v>9</v>
      </c>
      <c r="K15" s="52">
        <v>10</v>
      </c>
      <c r="L15" s="51">
        <v>11</v>
      </c>
      <c r="M15" s="52">
        <v>12</v>
      </c>
      <c r="N15" s="51">
        <v>13</v>
      </c>
      <c r="O15" s="52">
        <v>14</v>
      </c>
      <c r="P15" s="52"/>
      <c r="Q15" s="52"/>
      <c r="R15" s="52"/>
      <c r="S15" s="52">
        <v>16</v>
      </c>
      <c r="T15" s="51">
        <v>17</v>
      </c>
      <c r="U15" s="52">
        <v>18</v>
      </c>
      <c r="V15" s="51">
        <v>19</v>
      </c>
      <c r="W15" s="52">
        <v>20</v>
      </c>
      <c r="X15" s="51">
        <v>21</v>
      </c>
      <c r="Y15" s="52">
        <v>22</v>
      </c>
      <c r="Z15" s="51">
        <v>23</v>
      </c>
      <c r="AA15" s="52">
        <v>24</v>
      </c>
      <c r="AB15" s="51">
        <v>25</v>
      </c>
      <c r="AC15" s="52">
        <v>26</v>
      </c>
      <c r="AD15" s="51">
        <v>27</v>
      </c>
      <c r="AE15" s="52">
        <v>28</v>
      </c>
      <c r="AF15" s="51">
        <v>29</v>
      </c>
      <c r="AG15" s="52">
        <v>30</v>
      </c>
      <c r="AH15" s="51">
        <v>31</v>
      </c>
      <c r="AI15" s="52">
        <v>32</v>
      </c>
      <c r="AJ15" s="51">
        <v>33</v>
      </c>
      <c r="AK15" s="52">
        <v>34</v>
      </c>
      <c r="AL15" s="9"/>
    </row>
    <row r="16" spans="1:38" s="34" customFormat="1" ht="33" customHeight="1">
      <c r="A16" s="9"/>
      <c r="B16" s="57"/>
      <c r="C16" s="57"/>
      <c r="D16" s="57"/>
      <c r="E16" s="58"/>
      <c r="F16" s="58"/>
      <c r="G16" s="58"/>
      <c r="H16" s="58"/>
      <c r="I16" s="58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9" t="s">
        <v>129</v>
      </c>
      <c r="AC16" s="60" t="s">
        <v>3</v>
      </c>
      <c r="AD16" s="61">
        <f>(AD17+AD18)</f>
        <v>20800.085</v>
      </c>
      <c r="AE16" s="61">
        <f>(AE24+AE72)</f>
        <v>28737.370000000003</v>
      </c>
      <c r="AF16" s="61">
        <f>(AF24+AF72)</f>
        <v>54677.299999999996</v>
      </c>
      <c r="AG16" s="61">
        <f>(AG24+AG72)</f>
        <v>60877.399999999994</v>
      </c>
      <c r="AH16" s="61">
        <f>(AH24+AH72)</f>
        <v>62625.399999999994</v>
      </c>
      <c r="AI16" s="61">
        <f>(AI24+AI72)</f>
        <v>15224.9</v>
      </c>
      <c r="AJ16" s="114">
        <f>SUM(AD16:AI16)</f>
        <v>242942.455</v>
      </c>
      <c r="AK16" s="90">
        <v>2023</v>
      </c>
      <c r="AL16" s="9"/>
    </row>
    <row r="17" spans="1:38" s="34" customFormat="1" ht="23.25" customHeight="1">
      <c r="A17" s="9"/>
      <c r="B17" s="85"/>
      <c r="C17" s="85"/>
      <c r="D17" s="85"/>
      <c r="E17" s="86"/>
      <c r="F17" s="86"/>
      <c r="G17" s="86"/>
      <c r="H17" s="86"/>
      <c r="I17" s="86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7" t="s">
        <v>111</v>
      </c>
      <c r="AC17" s="88" t="s">
        <v>3</v>
      </c>
      <c r="AD17" s="89">
        <f aca="true" t="shared" si="0" ref="AD17:AI17">(AD74+AD26)</f>
        <v>13867.45</v>
      </c>
      <c r="AE17" s="89">
        <f t="shared" si="0"/>
        <v>19087.2</v>
      </c>
      <c r="AF17" s="89">
        <f t="shared" si="0"/>
        <v>38433.799999999996</v>
      </c>
      <c r="AG17" s="89">
        <f t="shared" si="0"/>
        <v>43677.5</v>
      </c>
      <c r="AH17" s="89">
        <f t="shared" si="0"/>
        <v>44564.9</v>
      </c>
      <c r="AI17" s="89">
        <f t="shared" si="0"/>
        <v>1595.6</v>
      </c>
      <c r="AJ17" s="62">
        <f>SUM(AD17:AI17)</f>
        <v>161226.45</v>
      </c>
      <c r="AK17" s="90">
        <v>2023</v>
      </c>
      <c r="AL17" s="9"/>
    </row>
    <row r="18" spans="1:38" s="34" customFormat="1" ht="21" customHeight="1">
      <c r="A18" s="9"/>
      <c r="B18" s="85"/>
      <c r="C18" s="85"/>
      <c r="D18" s="85"/>
      <c r="E18" s="86"/>
      <c r="F18" s="86"/>
      <c r="G18" s="86"/>
      <c r="H18" s="86"/>
      <c r="I18" s="86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7" t="s">
        <v>108</v>
      </c>
      <c r="AC18" s="88" t="s">
        <v>3</v>
      </c>
      <c r="AD18" s="89">
        <f aca="true" t="shared" si="1" ref="AD18:AI18">(AD73+AD25)</f>
        <v>6932.635</v>
      </c>
      <c r="AE18" s="89">
        <f t="shared" si="1"/>
        <v>9650.17</v>
      </c>
      <c r="AF18" s="89">
        <f t="shared" si="1"/>
        <v>16243.5</v>
      </c>
      <c r="AG18" s="89">
        <f t="shared" si="1"/>
        <v>17199.899999999998</v>
      </c>
      <c r="AH18" s="89">
        <f t="shared" si="1"/>
        <v>18060.5</v>
      </c>
      <c r="AI18" s="89">
        <f t="shared" si="1"/>
        <v>13629.3</v>
      </c>
      <c r="AJ18" s="62">
        <f>SUM(AD18:AI18)</f>
        <v>81716.005</v>
      </c>
      <c r="AK18" s="90">
        <v>2023</v>
      </c>
      <c r="AL18" s="9"/>
    </row>
    <row r="19" spans="1:38" s="34" customFormat="1" ht="33" customHeight="1">
      <c r="A19" s="9"/>
      <c r="B19" s="104" t="s">
        <v>110</v>
      </c>
      <c r="C19" s="104" t="s">
        <v>110</v>
      </c>
      <c r="D19" s="104" t="s">
        <v>110</v>
      </c>
      <c r="E19" s="105" t="s">
        <v>110</v>
      </c>
      <c r="F19" s="105" t="s">
        <v>110</v>
      </c>
      <c r="G19" s="105" t="s">
        <v>110</v>
      </c>
      <c r="H19" s="105" t="s">
        <v>110</v>
      </c>
      <c r="I19" s="105" t="s">
        <v>110</v>
      </c>
      <c r="J19" s="104" t="s">
        <v>110</v>
      </c>
      <c r="K19" s="104" t="s">
        <v>110</v>
      </c>
      <c r="L19" s="104" t="s">
        <v>110</v>
      </c>
      <c r="M19" s="104" t="s">
        <v>110</v>
      </c>
      <c r="N19" s="104" t="s">
        <v>110</v>
      </c>
      <c r="O19" s="104" t="s">
        <v>110</v>
      </c>
      <c r="P19" s="104"/>
      <c r="Q19" s="104"/>
      <c r="R19" s="104"/>
      <c r="S19" s="49"/>
      <c r="T19" s="54"/>
      <c r="U19" s="54"/>
      <c r="V19" s="54"/>
      <c r="W19" s="54"/>
      <c r="X19" s="54"/>
      <c r="Y19" s="54"/>
      <c r="Z19" s="54"/>
      <c r="AA19" s="54"/>
      <c r="AB19" s="56" t="s">
        <v>87</v>
      </c>
      <c r="AC19" s="45"/>
      <c r="AD19" s="46"/>
      <c r="AE19" s="55"/>
      <c r="AF19" s="55"/>
      <c r="AG19" s="55"/>
      <c r="AH19" s="55"/>
      <c r="AI19" s="55"/>
      <c r="AJ19" s="62">
        <f>(AD19+AE19+AF19+AG19+AH19)</f>
        <v>0</v>
      </c>
      <c r="AK19" s="90">
        <v>2023</v>
      </c>
      <c r="AL19" s="9"/>
    </row>
    <row r="20" spans="1:38" s="34" customFormat="1" ht="51">
      <c r="A20" s="9"/>
      <c r="B20" s="104" t="s">
        <v>110</v>
      </c>
      <c r="C20" s="104" t="s">
        <v>110</v>
      </c>
      <c r="D20" s="104" t="s">
        <v>110</v>
      </c>
      <c r="E20" s="105" t="s">
        <v>110</v>
      </c>
      <c r="F20" s="105" t="s">
        <v>110</v>
      </c>
      <c r="G20" s="105" t="s">
        <v>110</v>
      </c>
      <c r="H20" s="105" t="s">
        <v>110</v>
      </c>
      <c r="I20" s="105" t="s">
        <v>110</v>
      </c>
      <c r="J20" s="104" t="s">
        <v>110</v>
      </c>
      <c r="K20" s="104" t="s">
        <v>110</v>
      </c>
      <c r="L20" s="104" t="s">
        <v>110</v>
      </c>
      <c r="M20" s="104" t="s">
        <v>110</v>
      </c>
      <c r="N20" s="104" t="s">
        <v>110</v>
      </c>
      <c r="O20" s="104" t="s">
        <v>110</v>
      </c>
      <c r="P20" s="104"/>
      <c r="Q20" s="104"/>
      <c r="R20" s="104"/>
      <c r="S20" s="49"/>
      <c r="T20" s="54"/>
      <c r="U20" s="54"/>
      <c r="V20" s="54"/>
      <c r="W20" s="54"/>
      <c r="X20" s="54"/>
      <c r="Y20" s="54"/>
      <c r="Z20" s="54"/>
      <c r="AA20" s="54"/>
      <c r="AB20" s="56" t="s">
        <v>88</v>
      </c>
      <c r="AC20" s="45" t="s">
        <v>102</v>
      </c>
      <c r="AD20" s="46">
        <v>97</v>
      </c>
      <c r="AE20" s="55">
        <v>90</v>
      </c>
      <c r="AF20" s="55">
        <v>85</v>
      </c>
      <c r="AG20" s="115">
        <v>80</v>
      </c>
      <c r="AH20" s="55">
        <v>75</v>
      </c>
      <c r="AI20" s="55">
        <v>75</v>
      </c>
      <c r="AJ20" s="62">
        <f>(AD20+AE20+AF20+AG20+AH20)</f>
        <v>427</v>
      </c>
      <c r="AK20" s="90">
        <v>2023</v>
      </c>
      <c r="AL20" s="9"/>
    </row>
    <row r="21" spans="1:38" s="34" customFormat="1" ht="51">
      <c r="A21" s="9"/>
      <c r="B21" s="104" t="s">
        <v>110</v>
      </c>
      <c r="C21" s="104" t="s">
        <v>110</v>
      </c>
      <c r="D21" s="104" t="s">
        <v>110</v>
      </c>
      <c r="E21" s="105" t="s">
        <v>110</v>
      </c>
      <c r="F21" s="105" t="s">
        <v>110</v>
      </c>
      <c r="G21" s="105" t="s">
        <v>110</v>
      </c>
      <c r="H21" s="105" t="s">
        <v>110</v>
      </c>
      <c r="I21" s="105" t="s">
        <v>110</v>
      </c>
      <c r="J21" s="104" t="s">
        <v>110</v>
      </c>
      <c r="K21" s="104" t="s">
        <v>110</v>
      </c>
      <c r="L21" s="104" t="s">
        <v>110</v>
      </c>
      <c r="M21" s="104" t="s">
        <v>110</v>
      </c>
      <c r="N21" s="104" t="s">
        <v>110</v>
      </c>
      <c r="O21" s="104" t="s">
        <v>110</v>
      </c>
      <c r="P21" s="104"/>
      <c r="Q21" s="104"/>
      <c r="R21" s="104"/>
      <c r="S21" s="49"/>
      <c r="T21" s="54"/>
      <c r="U21" s="54"/>
      <c r="V21" s="54"/>
      <c r="W21" s="54"/>
      <c r="X21" s="54"/>
      <c r="Y21" s="54"/>
      <c r="Z21" s="54"/>
      <c r="AA21" s="54"/>
      <c r="AB21" s="56" t="s">
        <v>89</v>
      </c>
      <c r="AC21" s="45" t="s">
        <v>103</v>
      </c>
      <c r="AD21" s="46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62">
        <f>(AD21+AE21+AF21+AG21+AH21)</f>
        <v>0</v>
      </c>
      <c r="AK21" s="90">
        <v>2023</v>
      </c>
      <c r="AL21" s="9"/>
    </row>
    <row r="22" spans="1:38" s="34" customFormat="1" ht="25.5">
      <c r="A22" s="9"/>
      <c r="B22" s="104" t="s">
        <v>110</v>
      </c>
      <c r="C22" s="104" t="s">
        <v>110</v>
      </c>
      <c r="D22" s="104" t="s">
        <v>110</v>
      </c>
      <c r="E22" s="105" t="s">
        <v>110</v>
      </c>
      <c r="F22" s="105" t="s">
        <v>110</v>
      </c>
      <c r="G22" s="105" t="s">
        <v>110</v>
      </c>
      <c r="H22" s="105" t="s">
        <v>110</v>
      </c>
      <c r="I22" s="105" t="s">
        <v>110</v>
      </c>
      <c r="J22" s="104" t="s">
        <v>110</v>
      </c>
      <c r="K22" s="104" t="s">
        <v>110</v>
      </c>
      <c r="L22" s="104" t="s">
        <v>110</v>
      </c>
      <c r="M22" s="104" t="s">
        <v>110</v>
      </c>
      <c r="N22" s="104" t="s">
        <v>110</v>
      </c>
      <c r="O22" s="104" t="s">
        <v>110</v>
      </c>
      <c r="P22" s="104"/>
      <c r="Q22" s="104"/>
      <c r="R22" s="104"/>
      <c r="S22" s="49"/>
      <c r="T22" s="54"/>
      <c r="U22" s="54"/>
      <c r="V22" s="54"/>
      <c r="W22" s="54"/>
      <c r="X22" s="54"/>
      <c r="Y22" s="54"/>
      <c r="Z22" s="54"/>
      <c r="AA22" s="54"/>
      <c r="AB22" s="56" t="s">
        <v>116</v>
      </c>
      <c r="AC22" s="45" t="s">
        <v>105</v>
      </c>
      <c r="AD22" s="46">
        <v>18</v>
      </c>
      <c r="AE22" s="55">
        <v>18</v>
      </c>
      <c r="AF22" s="55">
        <v>18</v>
      </c>
      <c r="AG22" s="55">
        <v>18</v>
      </c>
      <c r="AH22" s="55">
        <v>18</v>
      </c>
      <c r="AI22" s="55">
        <v>18</v>
      </c>
      <c r="AJ22" s="62">
        <f>(AD22+AE22+AF22+AG22+AH22)</f>
        <v>90</v>
      </c>
      <c r="AK22" s="90">
        <v>2023</v>
      </c>
      <c r="AL22" s="9"/>
    </row>
    <row r="23" spans="1:38" s="34" customFormat="1" ht="29.25" customHeight="1">
      <c r="A23" s="9"/>
      <c r="B23" s="104" t="s">
        <v>110</v>
      </c>
      <c r="C23" s="104" t="s">
        <v>110</v>
      </c>
      <c r="D23" s="104" t="s">
        <v>110</v>
      </c>
      <c r="E23" s="105" t="s">
        <v>110</v>
      </c>
      <c r="F23" s="105" t="s">
        <v>110</v>
      </c>
      <c r="G23" s="105" t="s">
        <v>110</v>
      </c>
      <c r="H23" s="105" t="s">
        <v>110</v>
      </c>
      <c r="I23" s="105" t="s">
        <v>110</v>
      </c>
      <c r="J23" s="104" t="s">
        <v>110</v>
      </c>
      <c r="K23" s="104" t="s">
        <v>110</v>
      </c>
      <c r="L23" s="104" t="s">
        <v>110</v>
      </c>
      <c r="M23" s="104" t="s">
        <v>110</v>
      </c>
      <c r="N23" s="104" t="s">
        <v>110</v>
      </c>
      <c r="O23" s="104" t="s">
        <v>110</v>
      </c>
      <c r="P23" s="104"/>
      <c r="Q23" s="104"/>
      <c r="R23" s="104"/>
      <c r="S23" s="49"/>
      <c r="T23" s="54"/>
      <c r="U23" s="54"/>
      <c r="V23" s="54"/>
      <c r="W23" s="54"/>
      <c r="X23" s="54"/>
      <c r="Y23" s="54"/>
      <c r="Z23" s="54"/>
      <c r="AA23" s="54"/>
      <c r="AB23" s="56" t="s">
        <v>117</v>
      </c>
      <c r="AC23" s="45" t="s">
        <v>106</v>
      </c>
      <c r="AD23" s="46">
        <v>25</v>
      </c>
      <c r="AE23" s="55">
        <v>20</v>
      </c>
      <c r="AF23" s="55">
        <v>18</v>
      </c>
      <c r="AG23" s="55">
        <v>15</v>
      </c>
      <c r="AH23" s="55">
        <v>13</v>
      </c>
      <c r="AI23" s="55">
        <v>13</v>
      </c>
      <c r="AJ23" s="62">
        <f>(AD23+AE23+AF23+AG23+AH23)</f>
        <v>91</v>
      </c>
      <c r="AK23" s="90">
        <v>2023</v>
      </c>
      <c r="AL23" s="9"/>
    </row>
    <row r="24" spans="1:38" s="34" customFormat="1" ht="33" customHeight="1">
      <c r="A24" s="9"/>
      <c r="B24" s="96">
        <v>5</v>
      </c>
      <c r="C24" s="96">
        <v>0</v>
      </c>
      <c r="D24" s="96">
        <v>1</v>
      </c>
      <c r="E24" s="97">
        <v>0</v>
      </c>
      <c r="F24" s="97">
        <v>4</v>
      </c>
      <c r="G24" s="97">
        <v>0</v>
      </c>
      <c r="H24" s="97">
        <v>9</v>
      </c>
      <c r="I24" s="97">
        <v>0</v>
      </c>
      <c r="J24" s="96">
        <v>5</v>
      </c>
      <c r="K24" s="96">
        <v>1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63"/>
      <c r="T24" s="64"/>
      <c r="U24" s="64"/>
      <c r="V24" s="64"/>
      <c r="W24" s="64"/>
      <c r="X24" s="64"/>
      <c r="Y24" s="64"/>
      <c r="Z24" s="64"/>
      <c r="AA24" s="64"/>
      <c r="AB24" s="65" t="s">
        <v>109</v>
      </c>
      <c r="AC24" s="66" t="s">
        <v>3</v>
      </c>
      <c r="AD24" s="67">
        <f aca="true" t="shared" si="2" ref="AD24:AI24">(AD25+AD26)</f>
        <v>17587.885000000002</v>
      </c>
      <c r="AE24" s="67">
        <f t="shared" si="2"/>
        <v>25410.97</v>
      </c>
      <c r="AF24" s="67">
        <f t="shared" si="2"/>
        <v>48976.299999999996</v>
      </c>
      <c r="AG24" s="67">
        <f t="shared" si="2"/>
        <v>55768.7</v>
      </c>
      <c r="AH24" s="67">
        <f t="shared" si="2"/>
        <v>57089.7</v>
      </c>
      <c r="AI24" s="67">
        <f t="shared" si="2"/>
        <v>15024.6</v>
      </c>
      <c r="AJ24" s="116">
        <f aca="true" t="shared" si="3" ref="AJ24:AJ29">SUM(AD24:AI24)</f>
        <v>219858.155</v>
      </c>
      <c r="AK24" s="90">
        <v>2023</v>
      </c>
      <c r="AL24" s="9"/>
    </row>
    <row r="25" spans="1:38" s="34" customFormat="1" ht="19.5" customHeight="1">
      <c r="A25" s="9"/>
      <c r="B25" s="100">
        <v>5</v>
      </c>
      <c r="C25" s="100">
        <v>0</v>
      </c>
      <c r="D25" s="100">
        <v>1</v>
      </c>
      <c r="E25" s="101">
        <v>0</v>
      </c>
      <c r="F25" s="101">
        <v>4</v>
      </c>
      <c r="G25" s="101">
        <v>0</v>
      </c>
      <c r="H25" s="101">
        <v>9</v>
      </c>
      <c r="I25" s="101">
        <v>0</v>
      </c>
      <c r="J25" s="100">
        <v>5</v>
      </c>
      <c r="K25" s="100">
        <v>1</v>
      </c>
      <c r="L25" s="100">
        <v>0</v>
      </c>
      <c r="M25" s="100">
        <v>1</v>
      </c>
      <c r="N25" s="100">
        <v>2</v>
      </c>
      <c r="O25" s="100">
        <v>0</v>
      </c>
      <c r="P25" s="100">
        <v>0</v>
      </c>
      <c r="Q25" s="100">
        <v>4</v>
      </c>
      <c r="R25" s="100" t="s">
        <v>124</v>
      </c>
      <c r="S25" s="91"/>
      <c r="T25" s="92"/>
      <c r="U25" s="92"/>
      <c r="V25" s="92"/>
      <c r="W25" s="92"/>
      <c r="X25" s="92"/>
      <c r="Y25" s="92"/>
      <c r="Z25" s="92"/>
      <c r="AA25" s="92"/>
      <c r="AB25" s="93" t="s">
        <v>120</v>
      </c>
      <c r="AC25" s="94" t="s">
        <v>3</v>
      </c>
      <c r="AD25" s="95">
        <f>(AD28+AD38)</f>
        <v>5325.785</v>
      </c>
      <c r="AE25" s="95">
        <f>(AE28+AE38+AE54)</f>
        <v>7393.070000000001</v>
      </c>
      <c r="AF25" s="95">
        <f aca="true" t="shared" si="4" ref="AF25:AH26">(AF28+AF38+AF54+AF67)</f>
        <v>11580.5</v>
      </c>
      <c r="AG25" s="95">
        <f t="shared" si="4"/>
        <v>13011.199999999999</v>
      </c>
      <c r="AH25" s="95">
        <f t="shared" si="4"/>
        <v>13529.8</v>
      </c>
      <c r="AI25" s="95">
        <v>13429</v>
      </c>
      <c r="AJ25" s="116">
        <f t="shared" si="3"/>
        <v>64269.354999999996</v>
      </c>
      <c r="AK25" s="90">
        <v>2023</v>
      </c>
      <c r="AL25" s="9"/>
    </row>
    <row r="26" spans="1:38" s="34" customFormat="1" ht="21" customHeight="1">
      <c r="A26" s="9"/>
      <c r="B26" s="100">
        <v>5</v>
      </c>
      <c r="C26" s="100">
        <v>0</v>
      </c>
      <c r="D26" s="100">
        <v>1</v>
      </c>
      <c r="E26" s="101">
        <v>0</v>
      </c>
      <c r="F26" s="101">
        <v>4</v>
      </c>
      <c r="G26" s="101">
        <v>0</v>
      </c>
      <c r="H26" s="101">
        <v>9</v>
      </c>
      <c r="I26" s="101">
        <v>0</v>
      </c>
      <c r="J26" s="100">
        <v>5</v>
      </c>
      <c r="K26" s="100">
        <v>1</v>
      </c>
      <c r="L26" s="100">
        <v>0</v>
      </c>
      <c r="M26" s="100">
        <v>1</v>
      </c>
      <c r="N26" s="100">
        <v>1</v>
      </c>
      <c r="O26" s="100">
        <v>0</v>
      </c>
      <c r="P26" s="100">
        <v>5</v>
      </c>
      <c r="Q26" s="100">
        <v>2</v>
      </c>
      <c r="R26" s="100" t="s">
        <v>123</v>
      </c>
      <c r="S26" s="91"/>
      <c r="T26" s="92"/>
      <c r="U26" s="92"/>
      <c r="V26" s="92"/>
      <c r="W26" s="92"/>
      <c r="X26" s="92"/>
      <c r="Y26" s="92"/>
      <c r="Z26" s="92"/>
      <c r="AA26" s="92"/>
      <c r="AB26" s="93" t="s">
        <v>113</v>
      </c>
      <c r="AC26" s="94" t="s">
        <v>3</v>
      </c>
      <c r="AD26" s="95">
        <f>(AD29)</f>
        <v>12262.1</v>
      </c>
      <c r="AE26" s="95">
        <f>(AE29+AE39+AE55)</f>
        <v>18017.9</v>
      </c>
      <c r="AF26" s="95">
        <f t="shared" si="4"/>
        <v>37395.799999999996</v>
      </c>
      <c r="AG26" s="95">
        <f t="shared" si="4"/>
        <v>42757.5</v>
      </c>
      <c r="AH26" s="95">
        <f t="shared" si="4"/>
        <v>43559.9</v>
      </c>
      <c r="AI26" s="95">
        <v>1595.6</v>
      </c>
      <c r="AJ26" s="116">
        <f t="shared" si="3"/>
        <v>155588.8</v>
      </c>
      <c r="AK26" s="90">
        <v>2023</v>
      </c>
      <c r="AL26" s="9"/>
    </row>
    <row r="27" spans="1:38" s="7" customFormat="1" ht="15">
      <c r="A27" s="9"/>
      <c r="B27" s="98"/>
      <c r="C27" s="98"/>
      <c r="D27" s="98"/>
      <c r="E27" s="99"/>
      <c r="F27" s="99"/>
      <c r="G27" s="99"/>
      <c r="H27" s="99"/>
      <c r="I27" s="99"/>
      <c r="J27" s="98"/>
      <c r="K27" s="98"/>
      <c r="L27" s="98"/>
      <c r="M27" s="98"/>
      <c r="N27" s="98"/>
      <c r="O27" s="98"/>
      <c r="P27" s="98"/>
      <c r="Q27" s="98"/>
      <c r="R27" s="98"/>
      <c r="S27" s="69"/>
      <c r="T27" s="70"/>
      <c r="U27" s="70"/>
      <c r="V27" s="70"/>
      <c r="W27" s="70"/>
      <c r="X27" s="70"/>
      <c r="Y27" s="70"/>
      <c r="Z27" s="70"/>
      <c r="AA27" s="70"/>
      <c r="AB27" s="71" t="s">
        <v>96</v>
      </c>
      <c r="AC27" s="72" t="s">
        <v>3</v>
      </c>
      <c r="AD27" s="73">
        <f aca="true" t="shared" si="5" ref="AD27:AI27">(AD28+AD29)</f>
        <v>16882.47</v>
      </c>
      <c r="AE27" s="73">
        <f t="shared" si="5"/>
        <v>19045.17</v>
      </c>
      <c r="AF27" s="73">
        <f t="shared" si="5"/>
        <v>21010.300000000003</v>
      </c>
      <c r="AG27" s="73">
        <f t="shared" si="5"/>
        <v>22167.6</v>
      </c>
      <c r="AH27" s="73">
        <f t="shared" si="5"/>
        <v>23380.7</v>
      </c>
      <c r="AI27" s="73">
        <f t="shared" si="5"/>
        <v>15024.6</v>
      </c>
      <c r="AJ27" s="116">
        <f>SUM(AD27:AI27)</f>
        <v>117510.84000000001</v>
      </c>
      <c r="AK27" s="90">
        <v>2023</v>
      </c>
      <c r="AL27" s="9"/>
    </row>
    <row r="28" spans="1:38" s="7" customFormat="1" ht="15">
      <c r="A28" s="9"/>
      <c r="B28" s="100">
        <v>5</v>
      </c>
      <c r="C28" s="100">
        <v>0</v>
      </c>
      <c r="D28" s="100">
        <v>1</v>
      </c>
      <c r="E28" s="101">
        <v>0</v>
      </c>
      <c r="F28" s="101">
        <v>4</v>
      </c>
      <c r="G28" s="101">
        <v>0</v>
      </c>
      <c r="H28" s="101">
        <v>9</v>
      </c>
      <c r="I28" s="101">
        <v>0</v>
      </c>
      <c r="J28" s="100">
        <v>5</v>
      </c>
      <c r="K28" s="100">
        <v>1</v>
      </c>
      <c r="L28" s="100">
        <v>0</v>
      </c>
      <c r="M28" s="100">
        <v>1</v>
      </c>
      <c r="N28" s="100">
        <v>2</v>
      </c>
      <c r="O28" s="100">
        <v>0</v>
      </c>
      <c r="P28" s="100">
        <v>0</v>
      </c>
      <c r="Q28" s="100">
        <v>4</v>
      </c>
      <c r="R28" s="100" t="s">
        <v>124</v>
      </c>
      <c r="S28" s="69"/>
      <c r="T28" s="70"/>
      <c r="U28" s="70"/>
      <c r="V28" s="70"/>
      <c r="W28" s="70"/>
      <c r="X28" s="70"/>
      <c r="Y28" s="70"/>
      <c r="Z28" s="70"/>
      <c r="AA28" s="70"/>
      <c r="AB28" s="82" t="s">
        <v>108</v>
      </c>
      <c r="AC28" s="72" t="s">
        <v>3</v>
      </c>
      <c r="AD28" s="73">
        <f aca="true" t="shared" si="6" ref="AD28:AI28">(AD31+AD32)</f>
        <v>4620.37</v>
      </c>
      <c r="AE28" s="73">
        <f>(AE31+AE32+AE33+AE36)</f>
        <v>5487.87</v>
      </c>
      <c r="AF28" s="73">
        <f>(AF31+AF32)</f>
        <v>5395.200000000001</v>
      </c>
      <c r="AG28" s="73">
        <f t="shared" si="6"/>
        <v>5849.799999999999</v>
      </c>
      <c r="AH28" s="73">
        <f t="shared" si="6"/>
        <v>6345</v>
      </c>
      <c r="AI28" s="73">
        <f t="shared" si="6"/>
        <v>1595.6</v>
      </c>
      <c r="AJ28" s="116"/>
      <c r="AK28" s="90">
        <v>2023</v>
      </c>
      <c r="AL28" s="9"/>
    </row>
    <row r="29" spans="1:38" s="7" customFormat="1" ht="15">
      <c r="A29" s="9"/>
      <c r="B29" s="100">
        <v>5</v>
      </c>
      <c r="C29" s="100">
        <v>0</v>
      </c>
      <c r="D29" s="100">
        <v>1</v>
      </c>
      <c r="E29" s="101">
        <v>0</v>
      </c>
      <c r="F29" s="101">
        <v>4</v>
      </c>
      <c r="G29" s="101">
        <v>0</v>
      </c>
      <c r="H29" s="101">
        <v>9</v>
      </c>
      <c r="I29" s="101">
        <v>0</v>
      </c>
      <c r="J29" s="100">
        <v>5</v>
      </c>
      <c r="K29" s="100">
        <v>1</v>
      </c>
      <c r="L29" s="100">
        <v>0</v>
      </c>
      <c r="M29" s="100">
        <v>1</v>
      </c>
      <c r="N29" s="100">
        <v>1</v>
      </c>
      <c r="O29" s="100">
        <v>0</v>
      </c>
      <c r="P29" s="100">
        <v>5</v>
      </c>
      <c r="Q29" s="100">
        <v>2</v>
      </c>
      <c r="R29" s="100" t="s">
        <v>123</v>
      </c>
      <c r="S29" s="69"/>
      <c r="T29" s="70"/>
      <c r="U29" s="70"/>
      <c r="V29" s="70"/>
      <c r="W29" s="70"/>
      <c r="X29" s="70"/>
      <c r="Y29" s="70"/>
      <c r="Z29" s="70"/>
      <c r="AA29" s="70"/>
      <c r="AB29" s="82" t="s">
        <v>118</v>
      </c>
      <c r="AC29" s="72"/>
      <c r="AD29" s="73">
        <f aca="true" t="shared" si="7" ref="AD29:AI29">(AD35)</f>
        <v>12262.1</v>
      </c>
      <c r="AE29" s="73">
        <f>(AE35)</f>
        <v>13557.3</v>
      </c>
      <c r="AF29" s="73">
        <f t="shared" si="7"/>
        <v>15615.1</v>
      </c>
      <c r="AG29" s="73">
        <f t="shared" si="7"/>
        <v>16317.8</v>
      </c>
      <c r="AH29" s="73">
        <f t="shared" si="7"/>
        <v>17035.7</v>
      </c>
      <c r="AI29" s="73">
        <f t="shared" si="7"/>
        <v>13429</v>
      </c>
      <c r="AJ29" s="116">
        <f t="shared" si="3"/>
        <v>88217</v>
      </c>
      <c r="AK29" s="90">
        <v>2023</v>
      </c>
      <c r="AL29" s="9"/>
    </row>
    <row r="30" spans="1:38" s="7" customFormat="1" ht="76.5">
      <c r="A30" s="9"/>
      <c r="B30" s="104" t="s">
        <v>110</v>
      </c>
      <c r="C30" s="104" t="s">
        <v>110</v>
      </c>
      <c r="D30" s="104" t="s">
        <v>110</v>
      </c>
      <c r="E30" s="105" t="s">
        <v>110</v>
      </c>
      <c r="F30" s="105" t="s">
        <v>110</v>
      </c>
      <c r="G30" s="105" t="s">
        <v>110</v>
      </c>
      <c r="H30" s="105" t="s">
        <v>110</v>
      </c>
      <c r="I30" s="105" t="s">
        <v>110</v>
      </c>
      <c r="J30" s="104" t="s">
        <v>110</v>
      </c>
      <c r="K30" s="104" t="s">
        <v>110</v>
      </c>
      <c r="L30" s="104" t="s">
        <v>110</v>
      </c>
      <c r="M30" s="104" t="s">
        <v>110</v>
      </c>
      <c r="N30" s="104" t="s">
        <v>110</v>
      </c>
      <c r="O30" s="104" t="s">
        <v>110</v>
      </c>
      <c r="P30" s="104"/>
      <c r="Q30" s="104"/>
      <c r="R30" s="104"/>
      <c r="S30" s="49"/>
      <c r="T30" s="54"/>
      <c r="U30" s="54"/>
      <c r="V30" s="54"/>
      <c r="W30" s="54"/>
      <c r="X30" s="54"/>
      <c r="Y30" s="54"/>
      <c r="Z30" s="54"/>
      <c r="AA30" s="54"/>
      <c r="AB30" s="56" t="s">
        <v>94</v>
      </c>
      <c r="AC30" s="45" t="s">
        <v>102</v>
      </c>
      <c r="AD30" s="46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62">
        <f>(AD30+AE30+AF30+AG30+AH30)</f>
        <v>0</v>
      </c>
      <c r="AK30" s="90">
        <v>2023</v>
      </c>
      <c r="AL30" s="9"/>
    </row>
    <row r="31" spans="1:38" s="7" customFormat="1" ht="38.25">
      <c r="A31" s="9"/>
      <c r="B31" s="100">
        <v>5</v>
      </c>
      <c r="C31" s="100">
        <v>0</v>
      </c>
      <c r="D31" s="100">
        <v>1</v>
      </c>
      <c r="E31" s="101">
        <v>0</v>
      </c>
      <c r="F31" s="101">
        <v>4</v>
      </c>
      <c r="G31" s="101">
        <v>0</v>
      </c>
      <c r="H31" s="101">
        <v>9</v>
      </c>
      <c r="I31" s="101">
        <v>0</v>
      </c>
      <c r="J31" s="100">
        <v>5</v>
      </c>
      <c r="K31" s="100">
        <v>1</v>
      </c>
      <c r="L31" s="100">
        <v>0</v>
      </c>
      <c r="M31" s="100">
        <v>1</v>
      </c>
      <c r="N31" s="100">
        <v>2</v>
      </c>
      <c r="O31" s="100">
        <v>0</v>
      </c>
      <c r="P31" s="100">
        <v>0</v>
      </c>
      <c r="Q31" s="100">
        <v>4</v>
      </c>
      <c r="R31" s="100">
        <v>0</v>
      </c>
      <c r="S31" s="76"/>
      <c r="T31" s="77"/>
      <c r="U31" s="77"/>
      <c r="V31" s="77"/>
      <c r="W31" s="77"/>
      <c r="X31" s="77"/>
      <c r="Y31" s="77"/>
      <c r="Z31" s="77"/>
      <c r="AA31" s="77"/>
      <c r="AB31" s="78" t="s">
        <v>125</v>
      </c>
      <c r="AC31" s="79" t="s">
        <v>3</v>
      </c>
      <c r="AD31" s="109">
        <v>1482.17</v>
      </c>
      <c r="AE31" s="113">
        <v>955.2</v>
      </c>
      <c r="AF31" s="113">
        <v>1481.4</v>
      </c>
      <c r="AG31" s="81">
        <v>1595.6</v>
      </c>
      <c r="AH31" s="81">
        <v>1720</v>
      </c>
      <c r="AI31" s="81">
        <v>1595.6</v>
      </c>
      <c r="AJ31" s="62">
        <f aca="true" t="shared" si="8" ref="AJ31:AJ36">SUM(AD31:AI31)</f>
        <v>8829.97</v>
      </c>
      <c r="AK31" s="90">
        <v>2023</v>
      </c>
      <c r="AL31" s="9"/>
    </row>
    <row r="32" spans="1:38" s="7" customFormat="1" ht="51">
      <c r="A32" s="9"/>
      <c r="B32" s="100">
        <v>5</v>
      </c>
      <c r="C32" s="100">
        <v>0</v>
      </c>
      <c r="D32" s="100">
        <v>1</v>
      </c>
      <c r="E32" s="101">
        <v>0</v>
      </c>
      <c r="F32" s="101">
        <v>4</v>
      </c>
      <c r="G32" s="101">
        <v>0</v>
      </c>
      <c r="H32" s="101">
        <v>9</v>
      </c>
      <c r="I32" s="101">
        <v>0</v>
      </c>
      <c r="J32" s="100">
        <v>5</v>
      </c>
      <c r="K32" s="100">
        <v>1</v>
      </c>
      <c r="L32" s="100">
        <v>0</v>
      </c>
      <c r="M32" s="100">
        <v>1</v>
      </c>
      <c r="N32" s="100">
        <v>4</v>
      </c>
      <c r="O32" s="100">
        <v>0</v>
      </c>
      <c r="P32" s="100">
        <v>9</v>
      </c>
      <c r="Q32" s="100">
        <v>4</v>
      </c>
      <c r="R32" s="100">
        <v>0</v>
      </c>
      <c r="S32" s="76"/>
      <c r="T32" s="77"/>
      <c r="U32" s="77"/>
      <c r="V32" s="77"/>
      <c r="W32" s="77"/>
      <c r="X32" s="77"/>
      <c r="Y32" s="77"/>
      <c r="Z32" s="77"/>
      <c r="AA32" s="77"/>
      <c r="AB32" s="78" t="s">
        <v>128</v>
      </c>
      <c r="AC32" s="79" t="s">
        <v>3</v>
      </c>
      <c r="AD32" s="109">
        <v>3138.2</v>
      </c>
      <c r="AE32" s="113">
        <v>4332.67</v>
      </c>
      <c r="AF32" s="113">
        <v>3913.8</v>
      </c>
      <c r="AG32" s="81">
        <v>4254.2</v>
      </c>
      <c r="AH32" s="81">
        <v>4625</v>
      </c>
      <c r="AI32" s="81">
        <v>0</v>
      </c>
      <c r="AJ32" s="62">
        <f t="shared" si="8"/>
        <v>20263.87</v>
      </c>
      <c r="AK32" s="90">
        <v>2023</v>
      </c>
      <c r="AL32" s="9"/>
    </row>
    <row r="33" spans="1:38" s="7" customFormat="1" ht="38.25">
      <c r="A33" s="9"/>
      <c r="B33" s="100">
        <v>5</v>
      </c>
      <c r="C33" s="100">
        <v>0</v>
      </c>
      <c r="D33" s="100">
        <v>1</v>
      </c>
      <c r="E33" s="101">
        <v>0</v>
      </c>
      <c r="F33" s="101">
        <v>4</v>
      </c>
      <c r="G33" s="101">
        <v>0</v>
      </c>
      <c r="H33" s="101">
        <v>9</v>
      </c>
      <c r="I33" s="101">
        <v>0</v>
      </c>
      <c r="J33" s="100">
        <v>5</v>
      </c>
      <c r="K33" s="100">
        <v>1</v>
      </c>
      <c r="L33" s="100">
        <v>0</v>
      </c>
      <c r="M33" s="100">
        <v>1</v>
      </c>
      <c r="N33" s="100">
        <v>2</v>
      </c>
      <c r="O33" s="100">
        <v>0</v>
      </c>
      <c r="P33" s="100">
        <v>0</v>
      </c>
      <c r="Q33" s="100">
        <v>5</v>
      </c>
      <c r="R33" s="100">
        <v>0</v>
      </c>
      <c r="S33" s="76"/>
      <c r="T33" s="77"/>
      <c r="U33" s="77"/>
      <c r="V33" s="77"/>
      <c r="W33" s="77"/>
      <c r="X33" s="77"/>
      <c r="Y33" s="77"/>
      <c r="Z33" s="77"/>
      <c r="AA33" s="77"/>
      <c r="AB33" s="78" t="s">
        <v>126</v>
      </c>
      <c r="AC33" s="79" t="s">
        <v>3</v>
      </c>
      <c r="AD33" s="109">
        <v>0</v>
      </c>
      <c r="AE33" s="113">
        <v>0</v>
      </c>
      <c r="AF33" s="113">
        <v>0</v>
      </c>
      <c r="AG33" s="81">
        <v>0</v>
      </c>
      <c r="AH33" s="81">
        <v>0</v>
      </c>
      <c r="AI33" s="81">
        <v>0</v>
      </c>
      <c r="AJ33" s="62">
        <f t="shared" si="8"/>
        <v>0</v>
      </c>
      <c r="AK33" s="90">
        <v>2023</v>
      </c>
      <c r="AL33" s="9"/>
    </row>
    <row r="34" spans="1:38" s="7" customFormat="1" ht="25.5">
      <c r="A34" s="9"/>
      <c r="B34" s="100">
        <v>5</v>
      </c>
      <c r="C34" s="100">
        <v>0</v>
      </c>
      <c r="D34" s="100">
        <v>1</v>
      </c>
      <c r="E34" s="101">
        <v>0</v>
      </c>
      <c r="F34" s="101">
        <v>4</v>
      </c>
      <c r="G34" s="101">
        <v>0</v>
      </c>
      <c r="H34" s="101">
        <v>9</v>
      </c>
      <c r="I34" s="101">
        <v>0</v>
      </c>
      <c r="J34" s="100">
        <v>5</v>
      </c>
      <c r="K34" s="100">
        <v>1</v>
      </c>
      <c r="L34" s="100">
        <v>0</v>
      </c>
      <c r="M34" s="100">
        <v>1</v>
      </c>
      <c r="N34" s="100">
        <v>2</v>
      </c>
      <c r="O34" s="100">
        <v>0</v>
      </c>
      <c r="P34" s="100">
        <v>0</v>
      </c>
      <c r="Q34" s="100">
        <v>6</v>
      </c>
      <c r="R34" s="100">
        <v>0</v>
      </c>
      <c r="S34" s="76"/>
      <c r="T34" s="77"/>
      <c r="U34" s="77"/>
      <c r="V34" s="77"/>
      <c r="W34" s="77"/>
      <c r="X34" s="77"/>
      <c r="Y34" s="77"/>
      <c r="Z34" s="77"/>
      <c r="AA34" s="77"/>
      <c r="AB34" s="78" t="s">
        <v>127</v>
      </c>
      <c r="AC34" s="79" t="s">
        <v>3</v>
      </c>
      <c r="AD34" s="109"/>
      <c r="AE34" s="113"/>
      <c r="AF34" s="113"/>
      <c r="AG34" s="81"/>
      <c r="AH34" s="81"/>
      <c r="AI34" s="81"/>
      <c r="AJ34" s="62">
        <f t="shared" si="8"/>
        <v>0</v>
      </c>
      <c r="AK34" s="90">
        <v>2023</v>
      </c>
      <c r="AL34" s="9"/>
    </row>
    <row r="35" spans="1:38" s="7" customFormat="1" ht="25.5">
      <c r="A35" s="9"/>
      <c r="B35" s="100">
        <v>5</v>
      </c>
      <c r="C35" s="100">
        <v>0</v>
      </c>
      <c r="D35" s="100">
        <v>1</v>
      </c>
      <c r="E35" s="101">
        <v>0</v>
      </c>
      <c r="F35" s="101">
        <v>4</v>
      </c>
      <c r="G35" s="101">
        <v>0</v>
      </c>
      <c r="H35" s="101">
        <v>9</v>
      </c>
      <c r="I35" s="101">
        <v>0</v>
      </c>
      <c r="J35" s="100">
        <v>5</v>
      </c>
      <c r="K35" s="100">
        <v>1</v>
      </c>
      <c r="L35" s="100">
        <v>0</v>
      </c>
      <c r="M35" s="100">
        <v>1</v>
      </c>
      <c r="N35" s="100">
        <v>1</v>
      </c>
      <c r="O35" s="100">
        <v>0</v>
      </c>
      <c r="P35" s="100">
        <v>5</v>
      </c>
      <c r="Q35" s="100">
        <v>2</v>
      </c>
      <c r="R35" s="100">
        <v>0</v>
      </c>
      <c r="S35" s="76"/>
      <c r="T35" s="77"/>
      <c r="U35" s="77"/>
      <c r="V35" s="77"/>
      <c r="W35" s="77"/>
      <c r="X35" s="77"/>
      <c r="Y35" s="77"/>
      <c r="Z35" s="77"/>
      <c r="AA35" s="77"/>
      <c r="AB35" s="78" t="s">
        <v>130</v>
      </c>
      <c r="AC35" s="79" t="s">
        <v>3</v>
      </c>
      <c r="AD35" s="80">
        <v>12262.1</v>
      </c>
      <c r="AE35" s="113">
        <v>13557.3</v>
      </c>
      <c r="AF35" s="113">
        <v>15615.1</v>
      </c>
      <c r="AG35" s="81">
        <v>16317.8</v>
      </c>
      <c r="AH35" s="81">
        <v>17035.7</v>
      </c>
      <c r="AI35" s="81">
        <v>13429</v>
      </c>
      <c r="AJ35" s="62">
        <f t="shared" si="8"/>
        <v>88217</v>
      </c>
      <c r="AK35" s="90">
        <v>2023</v>
      </c>
      <c r="AL35" s="9"/>
    </row>
    <row r="36" spans="1:38" s="7" customFormat="1" ht="25.5">
      <c r="A36" s="9"/>
      <c r="B36" s="100">
        <v>5</v>
      </c>
      <c r="C36" s="100">
        <v>0</v>
      </c>
      <c r="D36" s="100">
        <v>1</v>
      </c>
      <c r="E36" s="101">
        <v>0</v>
      </c>
      <c r="F36" s="101">
        <v>4</v>
      </c>
      <c r="G36" s="101">
        <v>0</v>
      </c>
      <c r="H36" s="101">
        <v>9</v>
      </c>
      <c r="I36" s="101">
        <v>0</v>
      </c>
      <c r="J36" s="100">
        <v>5</v>
      </c>
      <c r="K36" s="100">
        <v>1</v>
      </c>
      <c r="L36" s="100">
        <v>0</v>
      </c>
      <c r="M36" s="100">
        <v>1</v>
      </c>
      <c r="N36" s="100">
        <v>4</v>
      </c>
      <c r="O36" s="100">
        <v>0</v>
      </c>
      <c r="P36" s="100">
        <v>9</v>
      </c>
      <c r="Q36" s="100">
        <v>5</v>
      </c>
      <c r="R36" s="100">
        <v>0</v>
      </c>
      <c r="S36" s="76"/>
      <c r="T36" s="77"/>
      <c r="U36" s="77"/>
      <c r="V36" s="77"/>
      <c r="W36" s="77"/>
      <c r="X36" s="77"/>
      <c r="Y36" s="77"/>
      <c r="Z36" s="77"/>
      <c r="AA36" s="77"/>
      <c r="AB36" s="78" t="s">
        <v>149</v>
      </c>
      <c r="AC36" s="79" t="s">
        <v>3</v>
      </c>
      <c r="AD36" s="80">
        <v>0</v>
      </c>
      <c r="AE36" s="113">
        <v>200</v>
      </c>
      <c r="AF36" s="113">
        <v>0</v>
      </c>
      <c r="AG36" s="81">
        <v>0</v>
      </c>
      <c r="AH36" s="81">
        <v>0</v>
      </c>
      <c r="AI36" s="81">
        <v>0</v>
      </c>
      <c r="AJ36" s="62">
        <f t="shared" si="8"/>
        <v>200</v>
      </c>
      <c r="AK36" s="90"/>
      <c r="AL36" s="9"/>
    </row>
    <row r="37" spans="1:38" s="7" customFormat="1" ht="38.25">
      <c r="A37" s="9"/>
      <c r="B37" s="98" t="s">
        <v>110</v>
      </c>
      <c r="C37" s="98" t="s">
        <v>110</v>
      </c>
      <c r="D37" s="98" t="s">
        <v>110</v>
      </c>
      <c r="E37" s="99">
        <v>0</v>
      </c>
      <c r="F37" s="99">
        <v>4</v>
      </c>
      <c r="G37" s="99">
        <v>0</v>
      </c>
      <c r="H37" s="99">
        <v>9</v>
      </c>
      <c r="I37" s="99">
        <v>0</v>
      </c>
      <c r="J37" s="98">
        <v>5</v>
      </c>
      <c r="K37" s="98">
        <v>1</v>
      </c>
      <c r="L37" s="98">
        <v>0</v>
      </c>
      <c r="M37" s="98">
        <v>2</v>
      </c>
      <c r="N37" s="98">
        <v>0</v>
      </c>
      <c r="O37" s="98">
        <v>2</v>
      </c>
      <c r="P37" s="98">
        <v>0</v>
      </c>
      <c r="Q37" s="98">
        <v>0</v>
      </c>
      <c r="R37" s="98">
        <v>0</v>
      </c>
      <c r="S37" s="69"/>
      <c r="T37" s="70"/>
      <c r="U37" s="70"/>
      <c r="V37" s="70"/>
      <c r="W37" s="70"/>
      <c r="X37" s="70"/>
      <c r="Y37" s="70"/>
      <c r="Z37" s="70"/>
      <c r="AA37" s="70"/>
      <c r="AB37" s="71" t="s">
        <v>90</v>
      </c>
      <c r="AC37" s="72" t="s">
        <v>3</v>
      </c>
      <c r="AD37" s="107">
        <f>(AD38+AD39)</f>
        <v>705.415</v>
      </c>
      <c r="AE37" s="107">
        <f>(AE38+AE39)</f>
        <v>4263.3</v>
      </c>
      <c r="AF37" s="107">
        <f>(AF38+AF39)</f>
        <v>23517</v>
      </c>
      <c r="AG37" s="107">
        <f>(AG38+AG39)</f>
        <v>29137.800000000003</v>
      </c>
      <c r="AH37" s="107">
        <f>(AH38+AH39)</f>
        <v>29137.800000000003</v>
      </c>
      <c r="AI37" s="68">
        <v>0</v>
      </c>
      <c r="AJ37" s="62">
        <f>(AD37+AE37+AF37+AG37+AH37)</f>
        <v>86761.315</v>
      </c>
      <c r="AK37" s="90">
        <v>2023</v>
      </c>
      <c r="AL37" s="9"/>
    </row>
    <row r="38" spans="1:38" s="7" customFormat="1" ht="15">
      <c r="A38" s="9"/>
      <c r="B38" s="98">
        <v>5</v>
      </c>
      <c r="C38" s="98">
        <v>0</v>
      </c>
      <c r="D38" s="98">
        <v>1</v>
      </c>
      <c r="E38" s="99">
        <v>0</v>
      </c>
      <c r="F38" s="99">
        <v>4</v>
      </c>
      <c r="G38" s="99">
        <v>0</v>
      </c>
      <c r="H38" s="99">
        <v>9</v>
      </c>
      <c r="I38" s="99">
        <v>0</v>
      </c>
      <c r="J38" s="98">
        <v>5</v>
      </c>
      <c r="K38" s="98">
        <v>1</v>
      </c>
      <c r="L38" s="98">
        <v>0</v>
      </c>
      <c r="M38" s="98">
        <v>2</v>
      </c>
      <c r="N38" s="98">
        <v>0</v>
      </c>
      <c r="O38" s="98">
        <v>2</v>
      </c>
      <c r="P38" s="98">
        <v>0</v>
      </c>
      <c r="Q38" s="98">
        <v>0</v>
      </c>
      <c r="R38" s="98">
        <v>0</v>
      </c>
      <c r="S38" s="69"/>
      <c r="T38" s="70"/>
      <c r="U38" s="70"/>
      <c r="V38" s="70"/>
      <c r="W38" s="70"/>
      <c r="X38" s="70"/>
      <c r="Y38" s="70"/>
      <c r="Z38" s="70"/>
      <c r="AA38" s="70"/>
      <c r="AB38" s="71" t="s">
        <v>119</v>
      </c>
      <c r="AC38" s="72" t="s">
        <v>3</v>
      </c>
      <c r="AD38" s="107">
        <f>(AD41+AD42+AD43)</f>
        <v>705.415</v>
      </c>
      <c r="AE38" s="107">
        <f>(AE41+AE43+AE44+AE52)</f>
        <v>1422.4</v>
      </c>
      <c r="AF38" s="107">
        <f>(AF43+AF44)</f>
        <v>5184.9</v>
      </c>
      <c r="AG38" s="107">
        <f>(AG44+AG43)</f>
        <v>6227.6</v>
      </c>
      <c r="AH38" s="107">
        <f>(AH44+AH43)</f>
        <v>6227.6</v>
      </c>
      <c r="AI38" s="68">
        <v>0</v>
      </c>
      <c r="AJ38" s="62">
        <f>(AD38+AE38+AF38+AG38+AH38)</f>
        <v>19767.915</v>
      </c>
      <c r="AK38" s="90">
        <v>2023</v>
      </c>
      <c r="AL38" s="9"/>
    </row>
    <row r="39" spans="1:38" s="7" customFormat="1" ht="15">
      <c r="A39" s="9"/>
      <c r="B39" s="98"/>
      <c r="C39" s="98"/>
      <c r="D39" s="98"/>
      <c r="E39" s="99"/>
      <c r="F39" s="99"/>
      <c r="G39" s="99"/>
      <c r="H39" s="99"/>
      <c r="I39" s="99"/>
      <c r="J39" s="98"/>
      <c r="K39" s="98"/>
      <c r="L39" s="98"/>
      <c r="M39" s="98"/>
      <c r="N39" s="98"/>
      <c r="O39" s="98"/>
      <c r="P39" s="98"/>
      <c r="Q39" s="98"/>
      <c r="R39" s="98"/>
      <c r="S39" s="69"/>
      <c r="T39" s="70"/>
      <c r="U39" s="70"/>
      <c r="V39" s="70"/>
      <c r="W39" s="70"/>
      <c r="X39" s="70"/>
      <c r="Y39" s="70"/>
      <c r="Z39" s="70"/>
      <c r="AA39" s="70"/>
      <c r="AB39" s="71" t="s">
        <v>112</v>
      </c>
      <c r="AC39" s="72" t="s">
        <v>3</v>
      </c>
      <c r="AD39" s="107">
        <v>0</v>
      </c>
      <c r="AE39" s="107">
        <f>(AE49)</f>
        <v>2840.9</v>
      </c>
      <c r="AF39" s="107">
        <f>(AF49)</f>
        <v>18332.1</v>
      </c>
      <c r="AG39" s="107">
        <f>(AG49)</f>
        <v>22910.2</v>
      </c>
      <c r="AH39" s="107">
        <f>(AH49)</f>
        <v>22910.2</v>
      </c>
      <c r="AI39" s="107">
        <f>(AI49)</f>
        <v>0</v>
      </c>
      <c r="AJ39" s="62"/>
      <c r="AK39" s="90">
        <v>2023</v>
      </c>
      <c r="AL39" s="9"/>
    </row>
    <row r="40" spans="1:38" s="7" customFormat="1" ht="38.25">
      <c r="A40" s="9"/>
      <c r="B40" s="104"/>
      <c r="C40" s="104"/>
      <c r="D40" s="104"/>
      <c r="E40" s="105"/>
      <c r="F40" s="105"/>
      <c r="G40" s="105"/>
      <c r="H40" s="105"/>
      <c r="I40" s="105"/>
      <c r="J40" s="104"/>
      <c r="K40" s="104"/>
      <c r="L40" s="104"/>
      <c r="M40" s="104"/>
      <c r="N40" s="104"/>
      <c r="O40" s="104"/>
      <c r="P40" s="104"/>
      <c r="Q40" s="104"/>
      <c r="R40" s="104"/>
      <c r="S40" s="49"/>
      <c r="T40" s="54"/>
      <c r="U40" s="54"/>
      <c r="V40" s="54"/>
      <c r="W40" s="54"/>
      <c r="X40" s="54"/>
      <c r="Y40" s="54"/>
      <c r="Z40" s="54"/>
      <c r="AA40" s="54"/>
      <c r="AB40" s="108" t="s">
        <v>95</v>
      </c>
      <c r="AC40" s="45" t="s">
        <v>103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62">
        <f>(AD40+AE40+AF40+AG40+AH40)</f>
        <v>0</v>
      </c>
      <c r="AK40" s="90">
        <v>2023</v>
      </c>
      <c r="AL40" s="9"/>
    </row>
    <row r="41" spans="1:38" s="7" customFormat="1" ht="38.25">
      <c r="A41" s="9"/>
      <c r="B41" s="100">
        <v>5</v>
      </c>
      <c r="C41" s="100">
        <v>0</v>
      </c>
      <c r="D41" s="100">
        <v>1</v>
      </c>
      <c r="E41" s="101">
        <v>0</v>
      </c>
      <c r="F41" s="101">
        <v>4</v>
      </c>
      <c r="G41" s="101">
        <v>0</v>
      </c>
      <c r="H41" s="101">
        <v>9</v>
      </c>
      <c r="I41" s="101">
        <v>0</v>
      </c>
      <c r="J41" s="100">
        <v>5</v>
      </c>
      <c r="K41" s="100">
        <v>1</v>
      </c>
      <c r="L41" s="100">
        <v>0</v>
      </c>
      <c r="M41" s="100">
        <v>2</v>
      </c>
      <c r="N41" s="100">
        <v>0</v>
      </c>
      <c r="O41" s="100">
        <v>4</v>
      </c>
      <c r="P41" s="100">
        <v>0</v>
      </c>
      <c r="Q41" s="100">
        <v>1</v>
      </c>
      <c r="R41" s="100">
        <v>0</v>
      </c>
      <c r="S41" s="76"/>
      <c r="T41" s="77"/>
      <c r="U41" s="77"/>
      <c r="V41" s="77"/>
      <c r="W41" s="77"/>
      <c r="X41" s="77"/>
      <c r="Y41" s="77"/>
      <c r="Z41" s="77"/>
      <c r="AA41" s="77"/>
      <c r="AB41" s="106" t="s">
        <v>139</v>
      </c>
      <c r="AC41" s="79" t="s">
        <v>3</v>
      </c>
      <c r="AD41" s="123">
        <v>190</v>
      </c>
      <c r="AE41" s="123">
        <v>150</v>
      </c>
      <c r="AF41" s="123">
        <v>0</v>
      </c>
      <c r="AG41" s="123">
        <v>0</v>
      </c>
      <c r="AH41" s="123">
        <v>0</v>
      </c>
      <c r="AI41" s="123">
        <v>0</v>
      </c>
      <c r="AJ41" s="62">
        <f>(AD41+AE41+AF41+AG41+AH41)</f>
        <v>340</v>
      </c>
      <c r="AK41" s="90">
        <v>2023</v>
      </c>
      <c r="AL41" s="9"/>
    </row>
    <row r="42" spans="1:38" s="7" customFormat="1" ht="25.5">
      <c r="A42" s="9"/>
      <c r="B42" s="100">
        <v>5</v>
      </c>
      <c r="C42" s="100">
        <v>0</v>
      </c>
      <c r="D42" s="100">
        <v>1</v>
      </c>
      <c r="E42" s="101">
        <v>0</v>
      </c>
      <c r="F42" s="101">
        <v>4</v>
      </c>
      <c r="G42" s="101">
        <v>0</v>
      </c>
      <c r="H42" s="101">
        <v>9</v>
      </c>
      <c r="I42" s="101">
        <v>0</v>
      </c>
      <c r="J42" s="100">
        <v>5</v>
      </c>
      <c r="K42" s="100">
        <v>1</v>
      </c>
      <c r="L42" s="100">
        <v>0</v>
      </c>
      <c r="M42" s="100">
        <v>2</v>
      </c>
      <c r="N42" s="100">
        <v>0</v>
      </c>
      <c r="O42" s="100">
        <v>2</v>
      </c>
      <c r="P42" s="100">
        <v>0</v>
      </c>
      <c r="Q42" s="100">
        <v>1</v>
      </c>
      <c r="R42" s="100">
        <v>0</v>
      </c>
      <c r="S42" s="76"/>
      <c r="T42" s="77"/>
      <c r="U42" s="77"/>
      <c r="V42" s="77"/>
      <c r="W42" s="77"/>
      <c r="X42" s="77"/>
      <c r="Y42" s="77"/>
      <c r="Z42" s="77"/>
      <c r="AA42" s="77"/>
      <c r="AB42" s="106" t="s">
        <v>140</v>
      </c>
      <c r="AC42" s="79" t="s">
        <v>3</v>
      </c>
      <c r="AD42" s="123">
        <v>0.015</v>
      </c>
      <c r="AE42" s="123">
        <v>0</v>
      </c>
      <c r="AF42" s="123">
        <v>0</v>
      </c>
      <c r="AG42" s="123">
        <v>0</v>
      </c>
      <c r="AH42" s="123">
        <v>0</v>
      </c>
      <c r="AI42" s="123">
        <v>0</v>
      </c>
      <c r="AJ42" s="62">
        <f>SUM(AD42:AI42)</f>
        <v>0.015</v>
      </c>
      <c r="AK42" s="90">
        <v>2023</v>
      </c>
      <c r="AL42" s="9"/>
    </row>
    <row r="43" spans="1:38" s="7" customFormat="1" ht="38.25">
      <c r="A43" s="9"/>
      <c r="B43" s="100">
        <v>5</v>
      </c>
      <c r="C43" s="100">
        <v>0</v>
      </c>
      <c r="D43" s="100">
        <v>1</v>
      </c>
      <c r="E43" s="101">
        <v>0</v>
      </c>
      <c r="F43" s="101">
        <v>4</v>
      </c>
      <c r="G43" s="101">
        <v>0</v>
      </c>
      <c r="H43" s="101">
        <v>9</v>
      </c>
      <c r="I43" s="101">
        <v>0</v>
      </c>
      <c r="J43" s="100">
        <v>5</v>
      </c>
      <c r="K43" s="100">
        <v>1</v>
      </c>
      <c r="L43" s="100">
        <v>0</v>
      </c>
      <c r="M43" s="100">
        <v>2</v>
      </c>
      <c r="N43" s="100">
        <v>4</v>
      </c>
      <c r="O43" s="100">
        <v>0</v>
      </c>
      <c r="P43" s="100">
        <v>0</v>
      </c>
      <c r="Q43" s="100">
        <v>3</v>
      </c>
      <c r="R43" s="100">
        <v>0</v>
      </c>
      <c r="S43" s="76"/>
      <c r="T43" s="77"/>
      <c r="U43" s="77"/>
      <c r="V43" s="77"/>
      <c r="W43" s="77"/>
      <c r="X43" s="77"/>
      <c r="Y43" s="77"/>
      <c r="Z43" s="77"/>
      <c r="AA43" s="77"/>
      <c r="AB43" s="106" t="s">
        <v>138</v>
      </c>
      <c r="AC43" s="79" t="s">
        <v>3</v>
      </c>
      <c r="AD43" s="123">
        <v>515.4</v>
      </c>
      <c r="AE43" s="123">
        <v>450</v>
      </c>
      <c r="AF43" s="123">
        <v>500</v>
      </c>
      <c r="AG43" s="123">
        <v>500</v>
      </c>
      <c r="AH43" s="123">
        <v>500</v>
      </c>
      <c r="AI43" s="123">
        <v>0</v>
      </c>
      <c r="AJ43" s="62">
        <f>(AD43+AE43+AF43+AG43+AH43)</f>
        <v>2465.4</v>
      </c>
      <c r="AK43" s="90">
        <v>2023</v>
      </c>
      <c r="AL43" s="9"/>
    </row>
    <row r="44" spans="1:38" s="7" customFormat="1" ht="25.5">
      <c r="A44" s="9"/>
      <c r="B44" s="100">
        <v>5</v>
      </c>
      <c r="C44" s="100">
        <v>0</v>
      </c>
      <c r="D44" s="100">
        <v>1</v>
      </c>
      <c r="E44" s="101">
        <v>0</v>
      </c>
      <c r="F44" s="101">
        <v>4</v>
      </c>
      <c r="G44" s="101">
        <v>0</v>
      </c>
      <c r="H44" s="101">
        <v>9</v>
      </c>
      <c r="I44" s="101">
        <v>0</v>
      </c>
      <c r="J44" s="100">
        <v>5</v>
      </c>
      <c r="K44" s="100">
        <v>1</v>
      </c>
      <c r="L44" s="100">
        <v>0</v>
      </c>
      <c r="M44" s="100">
        <v>2</v>
      </c>
      <c r="N44" s="100" t="s">
        <v>121</v>
      </c>
      <c r="O44" s="100">
        <v>1</v>
      </c>
      <c r="P44" s="100">
        <v>0</v>
      </c>
      <c r="Q44" s="100">
        <v>5</v>
      </c>
      <c r="R44" s="100">
        <v>0</v>
      </c>
      <c r="S44" s="76"/>
      <c r="T44" s="77"/>
      <c r="U44" s="77"/>
      <c r="V44" s="77"/>
      <c r="W44" s="77"/>
      <c r="X44" s="77"/>
      <c r="Y44" s="77"/>
      <c r="Z44" s="77"/>
      <c r="AA44" s="77"/>
      <c r="AB44" s="106" t="s">
        <v>159</v>
      </c>
      <c r="AC44" s="79" t="s">
        <v>3</v>
      </c>
      <c r="AD44" s="123">
        <v>0</v>
      </c>
      <c r="AE44" s="123">
        <v>731</v>
      </c>
      <c r="AF44" s="123">
        <v>4684.9</v>
      </c>
      <c r="AG44" s="123">
        <v>5727.6</v>
      </c>
      <c r="AH44" s="123">
        <v>5727.6</v>
      </c>
      <c r="AI44" s="123"/>
      <c r="AJ44" s="62">
        <f aca="true" t="shared" si="9" ref="AJ44:AJ53">SUM(AD44:AI44)</f>
        <v>16871.1</v>
      </c>
      <c r="AK44" s="90">
        <v>2023</v>
      </c>
      <c r="AL44" s="9"/>
    </row>
    <row r="45" spans="1:38" s="7" customFormat="1" ht="15">
      <c r="A45" s="9"/>
      <c r="B45" s="100"/>
      <c r="C45" s="100"/>
      <c r="D45" s="100"/>
      <c r="E45" s="101"/>
      <c r="F45" s="101"/>
      <c r="G45" s="101"/>
      <c r="H45" s="101"/>
      <c r="I45" s="101"/>
      <c r="J45" s="100"/>
      <c r="K45" s="100"/>
      <c r="L45" s="100"/>
      <c r="M45" s="100"/>
      <c r="N45" s="100"/>
      <c r="O45" s="100"/>
      <c r="P45" s="100"/>
      <c r="Q45" s="100"/>
      <c r="R45" s="100"/>
      <c r="S45" s="76"/>
      <c r="T45" s="77"/>
      <c r="U45" s="77"/>
      <c r="V45" s="77"/>
      <c r="W45" s="77"/>
      <c r="X45" s="77"/>
      <c r="Y45" s="77"/>
      <c r="Z45" s="77"/>
      <c r="AA45" s="77"/>
      <c r="AB45" s="106" t="s">
        <v>160</v>
      </c>
      <c r="AC45" s="79" t="s">
        <v>3</v>
      </c>
      <c r="AD45" s="123">
        <v>0</v>
      </c>
      <c r="AE45" s="123">
        <v>0</v>
      </c>
      <c r="AF45" s="123">
        <v>2620.3</v>
      </c>
      <c r="AG45" s="123">
        <v>0</v>
      </c>
      <c r="AH45" s="123">
        <v>0</v>
      </c>
      <c r="AI45" s="123">
        <v>0</v>
      </c>
      <c r="AJ45" s="62">
        <f t="shared" si="9"/>
        <v>2620.3</v>
      </c>
      <c r="AK45" s="90">
        <v>2023</v>
      </c>
      <c r="AL45" s="9"/>
    </row>
    <row r="46" spans="1:38" s="7" customFormat="1" ht="38.25">
      <c r="A46" s="9"/>
      <c r="B46" s="100"/>
      <c r="C46" s="100"/>
      <c r="D46" s="100"/>
      <c r="E46" s="101"/>
      <c r="F46" s="101"/>
      <c r="G46" s="101"/>
      <c r="H46" s="101"/>
      <c r="I46" s="101"/>
      <c r="J46" s="100"/>
      <c r="K46" s="100"/>
      <c r="L46" s="100"/>
      <c r="M46" s="100"/>
      <c r="N46" s="100"/>
      <c r="O46" s="100"/>
      <c r="P46" s="100"/>
      <c r="Q46" s="100"/>
      <c r="R46" s="100"/>
      <c r="S46" s="76"/>
      <c r="T46" s="77"/>
      <c r="U46" s="77"/>
      <c r="V46" s="77"/>
      <c r="W46" s="77"/>
      <c r="X46" s="77"/>
      <c r="Y46" s="77"/>
      <c r="Z46" s="77"/>
      <c r="AA46" s="77"/>
      <c r="AB46" s="106" t="s">
        <v>171</v>
      </c>
      <c r="AC46" s="79" t="s">
        <v>103</v>
      </c>
      <c r="AD46" s="123">
        <v>0</v>
      </c>
      <c r="AE46" s="123">
        <v>0</v>
      </c>
      <c r="AF46" s="123">
        <v>1.403</v>
      </c>
      <c r="AG46" s="123"/>
      <c r="AH46" s="123"/>
      <c r="AI46" s="123"/>
      <c r="AJ46" s="62"/>
      <c r="AK46" s="90"/>
      <c r="AL46" s="9"/>
    </row>
    <row r="47" spans="1:38" s="7" customFormat="1" ht="15">
      <c r="A47" s="9"/>
      <c r="B47" s="100"/>
      <c r="C47" s="100"/>
      <c r="D47" s="100"/>
      <c r="E47" s="101"/>
      <c r="F47" s="101"/>
      <c r="G47" s="101"/>
      <c r="H47" s="101"/>
      <c r="I47" s="101"/>
      <c r="J47" s="100"/>
      <c r="K47" s="100"/>
      <c r="L47" s="100"/>
      <c r="M47" s="100"/>
      <c r="N47" s="100"/>
      <c r="O47" s="100"/>
      <c r="P47" s="100"/>
      <c r="Q47" s="100"/>
      <c r="R47" s="100"/>
      <c r="S47" s="76"/>
      <c r="T47" s="77"/>
      <c r="U47" s="77"/>
      <c r="V47" s="77"/>
      <c r="W47" s="77"/>
      <c r="X47" s="77"/>
      <c r="Y47" s="77"/>
      <c r="Z47" s="77"/>
      <c r="AA47" s="77"/>
      <c r="AB47" s="106" t="s">
        <v>161</v>
      </c>
      <c r="AC47" s="79" t="s">
        <v>3</v>
      </c>
      <c r="AD47" s="123">
        <v>0</v>
      </c>
      <c r="AE47" s="123">
        <v>0</v>
      </c>
      <c r="AF47" s="123">
        <v>2064.6</v>
      </c>
      <c r="AG47" s="123">
        <v>0</v>
      </c>
      <c r="AH47" s="123">
        <v>0</v>
      </c>
      <c r="AI47" s="123">
        <v>0</v>
      </c>
      <c r="AJ47" s="62">
        <f t="shared" si="9"/>
        <v>2064.6</v>
      </c>
      <c r="AK47" s="90">
        <v>2023</v>
      </c>
      <c r="AL47" s="9"/>
    </row>
    <row r="48" spans="1:38" s="7" customFormat="1" ht="38.25">
      <c r="A48" s="9"/>
      <c r="B48" s="100"/>
      <c r="C48" s="100"/>
      <c r="D48" s="100"/>
      <c r="E48" s="101"/>
      <c r="F48" s="101"/>
      <c r="G48" s="101"/>
      <c r="H48" s="101"/>
      <c r="I48" s="101"/>
      <c r="J48" s="100"/>
      <c r="K48" s="100"/>
      <c r="L48" s="100"/>
      <c r="M48" s="100"/>
      <c r="N48" s="100"/>
      <c r="O48" s="100"/>
      <c r="P48" s="100"/>
      <c r="Q48" s="100"/>
      <c r="R48" s="100"/>
      <c r="S48" s="76"/>
      <c r="T48" s="77"/>
      <c r="U48" s="77"/>
      <c r="V48" s="77"/>
      <c r="W48" s="77"/>
      <c r="X48" s="77"/>
      <c r="Y48" s="77"/>
      <c r="Z48" s="77"/>
      <c r="AA48" s="77"/>
      <c r="AB48" s="106" t="s">
        <v>172</v>
      </c>
      <c r="AC48" s="79" t="s">
        <v>103</v>
      </c>
      <c r="AD48" s="123">
        <v>0</v>
      </c>
      <c r="AE48" s="123">
        <v>0</v>
      </c>
      <c r="AF48" s="123">
        <v>0.538</v>
      </c>
      <c r="AG48" s="123"/>
      <c r="AH48" s="123"/>
      <c r="AI48" s="123"/>
      <c r="AJ48" s="62"/>
      <c r="AK48" s="90"/>
      <c r="AL48" s="9"/>
    </row>
    <row r="49" spans="1:38" s="7" customFormat="1" ht="25.5">
      <c r="A49" s="9"/>
      <c r="B49" s="100">
        <v>5</v>
      </c>
      <c r="C49" s="100">
        <v>0</v>
      </c>
      <c r="D49" s="100">
        <v>1</v>
      </c>
      <c r="E49" s="101">
        <v>0</v>
      </c>
      <c r="F49" s="101">
        <v>4</v>
      </c>
      <c r="G49" s="101">
        <v>0</v>
      </c>
      <c r="H49" s="101">
        <v>9</v>
      </c>
      <c r="I49" s="101">
        <v>0</v>
      </c>
      <c r="J49" s="100">
        <v>5</v>
      </c>
      <c r="K49" s="100">
        <v>1</v>
      </c>
      <c r="L49" s="100">
        <v>0</v>
      </c>
      <c r="M49" s="100">
        <v>2</v>
      </c>
      <c r="N49" s="100">
        <v>1</v>
      </c>
      <c r="O49" s="100">
        <v>1</v>
      </c>
      <c r="P49" s="100">
        <v>0</v>
      </c>
      <c r="Q49" s="100">
        <v>5</v>
      </c>
      <c r="R49" s="100">
        <v>0</v>
      </c>
      <c r="S49" s="76"/>
      <c r="T49" s="77"/>
      <c r="U49" s="77"/>
      <c r="V49" s="77"/>
      <c r="W49" s="77"/>
      <c r="X49" s="77"/>
      <c r="Y49" s="77"/>
      <c r="Z49" s="77"/>
      <c r="AA49" s="77"/>
      <c r="AB49" s="106" t="s">
        <v>163</v>
      </c>
      <c r="AC49" s="79" t="s">
        <v>3</v>
      </c>
      <c r="AD49" s="123">
        <v>0</v>
      </c>
      <c r="AE49" s="123">
        <v>2840.9</v>
      </c>
      <c r="AF49" s="123">
        <v>18332.1</v>
      </c>
      <c r="AG49" s="123">
        <v>22910.2</v>
      </c>
      <c r="AH49" s="123">
        <v>22910.2</v>
      </c>
      <c r="AI49" s="123">
        <v>0</v>
      </c>
      <c r="AJ49" s="62">
        <f t="shared" si="9"/>
        <v>66993.4</v>
      </c>
      <c r="AK49" s="90">
        <v>2023</v>
      </c>
      <c r="AL49" s="9"/>
    </row>
    <row r="50" spans="1:38" s="7" customFormat="1" ht="15">
      <c r="A50" s="9"/>
      <c r="B50" s="100"/>
      <c r="C50" s="100"/>
      <c r="D50" s="100"/>
      <c r="E50" s="101"/>
      <c r="F50" s="101"/>
      <c r="G50" s="101"/>
      <c r="H50" s="101"/>
      <c r="I50" s="101"/>
      <c r="J50" s="100"/>
      <c r="K50" s="100"/>
      <c r="L50" s="100"/>
      <c r="M50" s="100"/>
      <c r="N50" s="100"/>
      <c r="O50" s="100"/>
      <c r="P50" s="100"/>
      <c r="Q50" s="100"/>
      <c r="R50" s="100"/>
      <c r="S50" s="76"/>
      <c r="T50" s="77"/>
      <c r="U50" s="77"/>
      <c r="V50" s="77"/>
      <c r="W50" s="77"/>
      <c r="X50" s="77"/>
      <c r="Y50" s="77"/>
      <c r="Z50" s="77"/>
      <c r="AA50" s="77"/>
      <c r="AB50" s="106" t="s">
        <v>160</v>
      </c>
      <c r="AC50" s="79" t="s">
        <v>3</v>
      </c>
      <c r="AD50" s="123">
        <v>0</v>
      </c>
      <c r="AE50" s="123">
        <v>0</v>
      </c>
      <c r="AF50" s="123">
        <v>10261</v>
      </c>
      <c r="AG50" s="123">
        <v>0</v>
      </c>
      <c r="AH50" s="123">
        <v>0</v>
      </c>
      <c r="AI50" s="123">
        <v>0</v>
      </c>
      <c r="AJ50" s="62">
        <f t="shared" si="9"/>
        <v>10261</v>
      </c>
      <c r="AK50" s="90">
        <v>2023</v>
      </c>
      <c r="AL50" s="9"/>
    </row>
    <row r="51" spans="1:38" s="7" customFormat="1" ht="15">
      <c r="A51" s="9"/>
      <c r="B51" s="100"/>
      <c r="C51" s="100"/>
      <c r="D51" s="100"/>
      <c r="E51" s="101"/>
      <c r="F51" s="101"/>
      <c r="G51" s="101"/>
      <c r="H51" s="101"/>
      <c r="I51" s="101"/>
      <c r="J51" s="100"/>
      <c r="K51" s="100"/>
      <c r="L51" s="100"/>
      <c r="M51" s="100"/>
      <c r="N51" s="100"/>
      <c r="O51" s="100"/>
      <c r="P51" s="100"/>
      <c r="Q51" s="100"/>
      <c r="R51" s="100"/>
      <c r="S51" s="76"/>
      <c r="T51" s="77"/>
      <c r="U51" s="77"/>
      <c r="V51" s="77"/>
      <c r="W51" s="77"/>
      <c r="X51" s="77"/>
      <c r="Y51" s="77"/>
      <c r="Z51" s="77"/>
      <c r="AA51" s="77"/>
      <c r="AB51" s="106" t="s">
        <v>161</v>
      </c>
      <c r="AC51" s="79" t="s">
        <v>3</v>
      </c>
      <c r="AD51" s="123">
        <v>0</v>
      </c>
      <c r="AE51" s="123">
        <v>0</v>
      </c>
      <c r="AF51" s="123">
        <v>8071.1</v>
      </c>
      <c r="AG51" s="123">
        <v>0</v>
      </c>
      <c r="AH51" s="123">
        <v>0</v>
      </c>
      <c r="AI51" s="123">
        <v>0</v>
      </c>
      <c r="AJ51" s="62">
        <f t="shared" si="9"/>
        <v>8071.1</v>
      </c>
      <c r="AK51" s="90">
        <v>2023</v>
      </c>
      <c r="AL51" s="9"/>
    </row>
    <row r="52" spans="1:38" s="7" customFormat="1" ht="30.75" customHeight="1">
      <c r="A52" s="9"/>
      <c r="B52" s="100"/>
      <c r="C52" s="100"/>
      <c r="D52" s="100"/>
      <c r="E52" s="101"/>
      <c r="F52" s="101"/>
      <c r="G52" s="101"/>
      <c r="H52" s="101"/>
      <c r="I52" s="101"/>
      <c r="J52" s="100"/>
      <c r="K52" s="100"/>
      <c r="L52" s="100"/>
      <c r="M52" s="100"/>
      <c r="N52" s="100"/>
      <c r="O52" s="100"/>
      <c r="P52" s="100"/>
      <c r="Q52" s="100"/>
      <c r="R52" s="100"/>
      <c r="S52" s="76"/>
      <c r="T52" s="77"/>
      <c r="U52" s="77"/>
      <c r="V52" s="77"/>
      <c r="W52" s="77"/>
      <c r="X52" s="77"/>
      <c r="Y52" s="77"/>
      <c r="Z52" s="77"/>
      <c r="AA52" s="77"/>
      <c r="AB52" s="106" t="s">
        <v>151</v>
      </c>
      <c r="AC52" s="79" t="s">
        <v>3</v>
      </c>
      <c r="AD52" s="123">
        <v>0</v>
      </c>
      <c r="AE52" s="123">
        <v>91.4</v>
      </c>
      <c r="AF52" s="123">
        <v>0</v>
      </c>
      <c r="AG52" s="123">
        <v>0</v>
      </c>
      <c r="AH52" s="123">
        <v>0</v>
      </c>
      <c r="AI52" s="123">
        <v>0</v>
      </c>
      <c r="AJ52" s="62">
        <f t="shared" si="9"/>
        <v>91.4</v>
      </c>
      <c r="AK52" s="90">
        <v>2023</v>
      </c>
      <c r="AL52" s="9"/>
    </row>
    <row r="53" spans="1:38" s="7" customFormat="1" ht="25.5">
      <c r="A53" s="9"/>
      <c r="B53" s="100">
        <v>5</v>
      </c>
      <c r="C53" s="100">
        <v>0</v>
      </c>
      <c r="D53" s="100">
        <v>1</v>
      </c>
      <c r="E53" s="101">
        <v>0</v>
      </c>
      <c r="F53" s="101">
        <v>4</v>
      </c>
      <c r="G53" s="101">
        <v>0</v>
      </c>
      <c r="H53" s="101">
        <v>9</v>
      </c>
      <c r="I53" s="101">
        <v>0</v>
      </c>
      <c r="J53" s="100">
        <v>5</v>
      </c>
      <c r="K53" s="100">
        <v>1</v>
      </c>
      <c r="L53" s="100">
        <v>0</v>
      </c>
      <c r="M53" s="100">
        <v>1</v>
      </c>
      <c r="N53" s="100">
        <v>4</v>
      </c>
      <c r="O53" s="100">
        <v>0</v>
      </c>
      <c r="P53" s="100">
        <v>9</v>
      </c>
      <c r="Q53" s="100">
        <v>5</v>
      </c>
      <c r="R53" s="100">
        <v>0</v>
      </c>
      <c r="S53" s="76"/>
      <c r="T53" s="77"/>
      <c r="U53" s="77"/>
      <c r="V53" s="77"/>
      <c r="W53" s="77"/>
      <c r="X53" s="77"/>
      <c r="Y53" s="77"/>
      <c r="Z53" s="77"/>
      <c r="AA53" s="77"/>
      <c r="AB53" s="71" t="s">
        <v>143</v>
      </c>
      <c r="AC53" s="120" t="s">
        <v>3</v>
      </c>
      <c r="AD53" s="107"/>
      <c r="AE53" s="107">
        <f>(AE54+AE55)</f>
        <v>2102.5</v>
      </c>
      <c r="AF53" s="107">
        <f>(AF54+AF55)</f>
        <v>2050.3999999999996</v>
      </c>
      <c r="AG53" s="107">
        <f>(AG54+AG55)</f>
        <v>2011.3999999999999</v>
      </c>
      <c r="AH53" s="107">
        <f>(AH54+AH55)</f>
        <v>2011.3999999999999</v>
      </c>
      <c r="AI53" s="107">
        <v>0</v>
      </c>
      <c r="AJ53" s="62">
        <f t="shared" si="9"/>
        <v>8175.699999999999</v>
      </c>
      <c r="AK53" s="90">
        <v>2023</v>
      </c>
      <c r="AL53" s="9"/>
    </row>
    <row r="54" spans="1:38" s="7" customFormat="1" ht="15">
      <c r="A54" s="9"/>
      <c r="B54" s="100"/>
      <c r="C54" s="100"/>
      <c r="D54" s="100"/>
      <c r="E54" s="101"/>
      <c r="F54" s="101"/>
      <c r="G54" s="101"/>
      <c r="H54" s="101"/>
      <c r="I54" s="101"/>
      <c r="J54" s="100"/>
      <c r="K54" s="100"/>
      <c r="L54" s="100"/>
      <c r="M54" s="100"/>
      <c r="N54" s="100"/>
      <c r="O54" s="100"/>
      <c r="P54" s="100"/>
      <c r="Q54" s="100"/>
      <c r="R54" s="100"/>
      <c r="S54" s="76"/>
      <c r="T54" s="77"/>
      <c r="U54" s="77"/>
      <c r="V54" s="77"/>
      <c r="W54" s="77"/>
      <c r="X54" s="77"/>
      <c r="Y54" s="77"/>
      <c r="Z54" s="77"/>
      <c r="AA54" s="77"/>
      <c r="AB54" s="117" t="s">
        <v>108</v>
      </c>
      <c r="AC54" s="72" t="s">
        <v>3</v>
      </c>
      <c r="AD54" s="68"/>
      <c r="AE54" s="68">
        <f>(AE56+AE58)</f>
        <v>482.8</v>
      </c>
      <c r="AF54" s="68">
        <f>(AF56+AF63)</f>
        <v>441.29999999999995</v>
      </c>
      <c r="AG54" s="68">
        <f>(AG56+AG58)</f>
        <v>402.3</v>
      </c>
      <c r="AH54" s="68">
        <f>(AH56+AH58)</f>
        <v>402.3</v>
      </c>
      <c r="AI54" s="68">
        <f>(AI56+AI58)</f>
        <v>0</v>
      </c>
      <c r="AJ54" s="62"/>
      <c r="AK54" s="90">
        <v>2023</v>
      </c>
      <c r="AL54" s="9"/>
    </row>
    <row r="55" spans="1:38" s="7" customFormat="1" ht="15">
      <c r="A55" s="9"/>
      <c r="B55" s="100"/>
      <c r="C55" s="100"/>
      <c r="D55" s="100"/>
      <c r="E55" s="101"/>
      <c r="F55" s="101"/>
      <c r="G55" s="101"/>
      <c r="H55" s="101"/>
      <c r="I55" s="101"/>
      <c r="J55" s="100"/>
      <c r="K55" s="100"/>
      <c r="L55" s="100"/>
      <c r="M55" s="100"/>
      <c r="N55" s="100"/>
      <c r="O55" s="100"/>
      <c r="P55" s="100"/>
      <c r="Q55" s="100"/>
      <c r="R55" s="100"/>
      <c r="S55" s="76"/>
      <c r="T55" s="77"/>
      <c r="U55" s="77"/>
      <c r="V55" s="77"/>
      <c r="W55" s="77"/>
      <c r="X55" s="77"/>
      <c r="Y55" s="77"/>
      <c r="Z55" s="77"/>
      <c r="AA55" s="77"/>
      <c r="AB55" s="117" t="s">
        <v>112</v>
      </c>
      <c r="AC55" s="72" t="s">
        <v>3</v>
      </c>
      <c r="AD55" s="68">
        <v>0</v>
      </c>
      <c r="AE55" s="68">
        <f>(AE57)</f>
        <v>1619.7</v>
      </c>
      <c r="AF55" s="68">
        <f>(AF57)</f>
        <v>1609.1</v>
      </c>
      <c r="AG55" s="68">
        <f>(AG57)</f>
        <v>1609.1</v>
      </c>
      <c r="AH55" s="68">
        <f>(AH57)</f>
        <v>1609.1</v>
      </c>
      <c r="AI55" s="68">
        <v>0</v>
      </c>
      <c r="AJ55" s="62"/>
      <c r="AK55" s="90">
        <v>2023</v>
      </c>
      <c r="AL55" s="9"/>
    </row>
    <row r="56" spans="1:38" s="7" customFormat="1" ht="38.25">
      <c r="A56" s="9"/>
      <c r="B56" s="100">
        <v>5</v>
      </c>
      <c r="C56" s="100">
        <v>0</v>
      </c>
      <c r="D56" s="100">
        <v>1</v>
      </c>
      <c r="E56" s="101">
        <v>0</v>
      </c>
      <c r="F56" s="101">
        <v>4</v>
      </c>
      <c r="G56" s="101">
        <v>0</v>
      </c>
      <c r="H56" s="101">
        <v>9</v>
      </c>
      <c r="I56" s="101">
        <v>0</v>
      </c>
      <c r="J56" s="100">
        <v>5</v>
      </c>
      <c r="K56" s="100">
        <v>1</v>
      </c>
      <c r="L56" s="100" t="s">
        <v>153</v>
      </c>
      <c r="M56" s="100">
        <v>3</v>
      </c>
      <c r="N56" s="100" t="s">
        <v>121</v>
      </c>
      <c r="O56" s="100">
        <v>1</v>
      </c>
      <c r="P56" s="100">
        <v>0</v>
      </c>
      <c r="Q56" s="100">
        <v>9</v>
      </c>
      <c r="R56" s="100">
        <v>0</v>
      </c>
      <c r="S56" s="76"/>
      <c r="T56" s="77"/>
      <c r="U56" s="77"/>
      <c r="V56" s="77"/>
      <c r="W56" s="77"/>
      <c r="X56" s="77"/>
      <c r="Y56" s="77"/>
      <c r="Z56" s="77"/>
      <c r="AA56" s="77"/>
      <c r="AB56" s="78" t="s">
        <v>147</v>
      </c>
      <c r="AC56" s="79" t="s">
        <v>3</v>
      </c>
      <c r="AD56" s="75">
        <v>0</v>
      </c>
      <c r="AE56" s="75">
        <v>437.8</v>
      </c>
      <c r="AF56" s="75">
        <v>398.9</v>
      </c>
      <c r="AG56" s="75">
        <v>402.3</v>
      </c>
      <c r="AH56" s="75">
        <v>402.3</v>
      </c>
      <c r="AI56" s="75">
        <v>0</v>
      </c>
      <c r="AJ56" s="62">
        <f aca="true" t="shared" si="10" ref="AJ56:AJ62">SUM(AD56:AI56)</f>
        <v>1641.3</v>
      </c>
      <c r="AK56" s="90">
        <v>2023</v>
      </c>
      <c r="AL56" s="9"/>
    </row>
    <row r="57" spans="1:38" s="7" customFormat="1" ht="38.25">
      <c r="A57" s="9"/>
      <c r="B57" s="100">
        <v>5</v>
      </c>
      <c r="C57" s="100">
        <v>0</v>
      </c>
      <c r="D57" s="100">
        <v>1</v>
      </c>
      <c r="E57" s="101">
        <v>0</v>
      </c>
      <c r="F57" s="101">
        <v>4</v>
      </c>
      <c r="G57" s="101">
        <v>0</v>
      </c>
      <c r="H57" s="101">
        <v>9</v>
      </c>
      <c r="I57" s="101">
        <v>0</v>
      </c>
      <c r="J57" s="100">
        <v>5</v>
      </c>
      <c r="K57" s="100">
        <v>1</v>
      </c>
      <c r="L57" s="100" t="s">
        <v>153</v>
      </c>
      <c r="M57" s="100">
        <v>3</v>
      </c>
      <c r="N57" s="100">
        <v>1</v>
      </c>
      <c r="O57" s="100">
        <v>1</v>
      </c>
      <c r="P57" s="100">
        <v>0</v>
      </c>
      <c r="Q57" s="100">
        <v>9</v>
      </c>
      <c r="R57" s="100">
        <v>0</v>
      </c>
      <c r="S57" s="76"/>
      <c r="T57" s="77"/>
      <c r="U57" s="77"/>
      <c r="V57" s="77"/>
      <c r="W57" s="77"/>
      <c r="X57" s="77"/>
      <c r="Y57" s="77"/>
      <c r="Z57" s="77"/>
      <c r="AA57" s="77"/>
      <c r="AB57" s="78" t="s">
        <v>148</v>
      </c>
      <c r="AC57" s="79" t="s">
        <v>3</v>
      </c>
      <c r="AD57" s="75">
        <v>0</v>
      </c>
      <c r="AE57" s="75">
        <v>1619.7</v>
      </c>
      <c r="AF57" s="75">
        <v>1609.1</v>
      </c>
      <c r="AG57" s="75">
        <v>1609.1</v>
      </c>
      <c r="AH57" s="75">
        <v>1609.1</v>
      </c>
      <c r="AI57" s="75">
        <v>0</v>
      </c>
      <c r="AJ57" s="62">
        <f t="shared" si="10"/>
        <v>6447</v>
      </c>
      <c r="AK57" s="90">
        <v>2023</v>
      </c>
      <c r="AL57" s="9"/>
    </row>
    <row r="58" spans="1:38" s="7" customFormat="1" ht="38.25">
      <c r="A58" s="9"/>
      <c r="B58" s="100">
        <v>5</v>
      </c>
      <c r="C58" s="100">
        <v>0</v>
      </c>
      <c r="D58" s="100">
        <v>1</v>
      </c>
      <c r="E58" s="101">
        <v>0</v>
      </c>
      <c r="F58" s="101">
        <v>4</v>
      </c>
      <c r="G58" s="101">
        <v>0</v>
      </c>
      <c r="H58" s="101">
        <v>9</v>
      </c>
      <c r="I58" s="101">
        <v>0</v>
      </c>
      <c r="J58" s="100">
        <v>5</v>
      </c>
      <c r="K58" s="100">
        <v>1</v>
      </c>
      <c r="L58" s="100">
        <v>0</v>
      </c>
      <c r="M58" s="100">
        <v>3</v>
      </c>
      <c r="N58" s="100">
        <v>2</v>
      </c>
      <c r="O58" s="100">
        <v>0</v>
      </c>
      <c r="P58" s="100">
        <v>0</v>
      </c>
      <c r="Q58" s="100">
        <v>1</v>
      </c>
      <c r="R58" s="100">
        <v>0</v>
      </c>
      <c r="S58" s="76"/>
      <c r="T58" s="77"/>
      <c r="U58" s="77"/>
      <c r="V58" s="77"/>
      <c r="W58" s="77"/>
      <c r="X58" s="77"/>
      <c r="Y58" s="77"/>
      <c r="Z58" s="77"/>
      <c r="AA58" s="77"/>
      <c r="AB58" s="78" t="s">
        <v>150</v>
      </c>
      <c r="AC58" s="79" t="s">
        <v>3</v>
      </c>
      <c r="AD58" s="75">
        <v>0</v>
      </c>
      <c r="AE58" s="75">
        <v>45</v>
      </c>
      <c r="AF58" s="75"/>
      <c r="AG58" s="75"/>
      <c r="AH58" s="75"/>
      <c r="AI58" s="75"/>
      <c r="AJ58" s="62">
        <f t="shared" si="10"/>
        <v>45</v>
      </c>
      <c r="AK58" s="90">
        <v>2023</v>
      </c>
      <c r="AL58" s="9"/>
    </row>
    <row r="59" spans="1:38" s="7" customFormat="1" ht="15">
      <c r="A59" s="9"/>
      <c r="B59" s="100"/>
      <c r="C59" s="100"/>
      <c r="D59" s="100"/>
      <c r="E59" s="101"/>
      <c r="F59" s="101"/>
      <c r="G59" s="101"/>
      <c r="H59" s="101"/>
      <c r="I59" s="101"/>
      <c r="J59" s="100"/>
      <c r="K59" s="100"/>
      <c r="L59" s="100"/>
      <c r="M59" s="100"/>
      <c r="N59" s="100"/>
      <c r="O59" s="100"/>
      <c r="P59" s="100"/>
      <c r="Q59" s="100"/>
      <c r="R59" s="100"/>
      <c r="S59" s="76"/>
      <c r="T59" s="77"/>
      <c r="U59" s="77"/>
      <c r="V59" s="77"/>
      <c r="W59" s="77"/>
      <c r="X59" s="77"/>
      <c r="Y59" s="77"/>
      <c r="Z59" s="77"/>
      <c r="AA59" s="77"/>
      <c r="AB59" s="78" t="s">
        <v>164</v>
      </c>
      <c r="AC59" s="79" t="s">
        <v>165</v>
      </c>
      <c r="AD59" s="75">
        <v>0</v>
      </c>
      <c r="AE59" s="75">
        <v>0</v>
      </c>
      <c r="AF59" s="75">
        <v>250</v>
      </c>
      <c r="AG59" s="75"/>
      <c r="AH59" s="75"/>
      <c r="AI59" s="75"/>
      <c r="AJ59" s="62">
        <f t="shared" si="10"/>
        <v>250</v>
      </c>
      <c r="AK59" s="90">
        <v>2023</v>
      </c>
      <c r="AL59" s="9"/>
    </row>
    <row r="60" spans="1:38" s="7" customFormat="1" ht="25.5">
      <c r="A60" s="9"/>
      <c r="B60" s="100"/>
      <c r="C60" s="100"/>
      <c r="D60" s="100"/>
      <c r="E60" s="101"/>
      <c r="F60" s="101"/>
      <c r="G60" s="101"/>
      <c r="H60" s="101"/>
      <c r="I60" s="101"/>
      <c r="J60" s="100"/>
      <c r="K60" s="100"/>
      <c r="L60" s="100"/>
      <c r="M60" s="100"/>
      <c r="N60" s="100"/>
      <c r="O60" s="100"/>
      <c r="P60" s="100"/>
      <c r="Q60" s="100"/>
      <c r="R60" s="100"/>
      <c r="S60" s="76"/>
      <c r="T60" s="77"/>
      <c r="U60" s="77"/>
      <c r="V60" s="77"/>
      <c r="W60" s="77"/>
      <c r="X60" s="77"/>
      <c r="Y60" s="77"/>
      <c r="Z60" s="77"/>
      <c r="AA60" s="77"/>
      <c r="AB60" s="78" t="s">
        <v>166</v>
      </c>
      <c r="AC60" s="79" t="s">
        <v>165</v>
      </c>
      <c r="AD60" s="75">
        <v>0</v>
      </c>
      <c r="AE60" s="75">
        <v>0</v>
      </c>
      <c r="AF60" s="75">
        <v>1360</v>
      </c>
      <c r="AG60" s="75"/>
      <c r="AH60" s="75"/>
      <c r="AI60" s="75"/>
      <c r="AJ60" s="62">
        <f t="shared" si="10"/>
        <v>1360</v>
      </c>
      <c r="AK60" s="90">
        <v>2023</v>
      </c>
      <c r="AL60" s="9"/>
    </row>
    <row r="61" spans="1:38" s="7" customFormat="1" ht="25.5">
      <c r="A61" s="9"/>
      <c r="B61" s="100"/>
      <c r="C61" s="100"/>
      <c r="D61" s="100"/>
      <c r="E61" s="101"/>
      <c r="F61" s="101"/>
      <c r="G61" s="101"/>
      <c r="H61" s="101"/>
      <c r="I61" s="101"/>
      <c r="J61" s="100"/>
      <c r="K61" s="100"/>
      <c r="L61" s="100"/>
      <c r="M61" s="100"/>
      <c r="N61" s="100"/>
      <c r="O61" s="100"/>
      <c r="P61" s="100"/>
      <c r="Q61" s="100"/>
      <c r="R61" s="100"/>
      <c r="S61" s="76"/>
      <c r="T61" s="77"/>
      <c r="U61" s="77"/>
      <c r="V61" s="77"/>
      <c r="W61" s="77"/>
      <c r="X61" s="77"/>
      <c r="Y61" s="77"/>
      <c r="Z61" s="77"/>
      <c r="AA61" s="77"/>
      <c r="AB61" s="78" t="s">
        <v>167</v>
      </c>
      <c r="AC61" s="79" t="s">
        <v>168</v>
      </c>
      <c r="AD61" s="75">
        <v>0</v>
      </c>
      <c r="AE61" s="75">
        <v>0</v>
      </c>
      <c r="AF61" s="75">
        <v>28</v>
      </c>
      <c r="AG61" s="75"/>
      <c r="AH61" s="75"/>
      <c r="AI61" s="75"/>
      <c r="AJ61" s="62">
        <f t="shared" si="10"/>
        <v>28</v>
      </c>
      <c r="AK61" s="90">
        <v>2023</v>
      </c>
      <c r="AL61" s="9"/>
    </row>
    <row r="62" spans="1:38" s="7" customFormat="1" ht="15">
      <c r="A62" s="9"/>
      <c r="B62" s="100"/>
      <c r="C62" s="100"/>
      <c r="D62" s="100"/>
      <c r="E62" s="101"/>
      <c r="F62" s="101"/>
      <c r="G62" s="101"/>
      <c r="H62" s="101"/>
      <c r="I62" s="101"/>
      <c r="J62" s="100"/>
      <c r="K62" s="100"/>
      <c r="L62" s="100"/>
      <c r="M62" s="100"/>
      <c r="N62" s="100"/>
      <c r="O62" s="100"/>
      <c r="P62" s="100"/>
      <c r="Q62" s="100"/>
      <c r="R62" s="100"/>
      <c r="S62" s="76"/>
      <c r="T62" s="77"/>
      <c r="U62" s="77"/>
      <c r="V62" s="77"/>
      <c r="W62" s="77"/>
      <c r="X62" s="77"/>
      <c r="Y62" s="77"/>
      <c r="Z62" s="77"/>
      <c r="AA62" s="77"/>
      <c r="AB62" s="78" t="s">
        <v>169</v>
      </c>
      <c r="AC62" s="79" t="s">
        <v>106</v>
      </c>
      <c r="AD62" s="75"/>
      <c r="AE62" s="75"/>
      <c r="AF62" s="75">
        <v>14</v>
      </c>
      <c r="AG62" s="75"/>
      <c r="AH62" s="75"/>
      <c r="AI62" s="75"/>
      <c r="AJ62" s="62">
        <f t="shared" si="10"/>
        <v>14</v>
      </c>
      <c r="AK62" s="90">
        <v>2023</v>
      </c>
      <c r="AL62" s="9"/>
    </row>
    <row r="63" spans="1:38" s="7" customFormat="1" ht="25.5">
      <c r="A63" s="9"/>
      <c r="B63" s="100">
        <v>5</v>
      </c>
      <c r="C63" s="100">
        <v>0</v>
      </c>
      <c r="D63" s="100">
        <v>1</v>
      </c>
      <c r="E63" s="101">
        <v>0</v>
      </c>
      <c r="F63" s="101">
        <v>4</v>
      </c>
      <c r="G63" s="101">
        <v>0</v>
      </c>
      <c r="H63" s="101">
        <v>9</v>
      </c>
      <c r="I63" s="101">
        <v>0</v>
      </c>
      <c r="J63" s="100">
        <v>5</v>
      </c>
      <c r="K63" s="100">
        <v>1</v>
      </c>
      <c r="L63" s="100">
        <v>0</v>
      </c>
      <c r="M63" s="100">
        <v>3</v>
      </c>
      <c r="N63" s="100">
        <v>2</v>
      </c>
      <c r="O63" s="100">
        <v>0</v>
      </c>
      <c r="P63" s="100">
        <v>0</v>
      </c>
      <c r="Q63" s="100">
        <v>1</v>
      </c>
      <c r="R63" s="100">
        <v>0</v>
      </c>
      <c r="S63" s="76"/>
      <c r="T63" s="77"/>
      <c r="U63" s="77"/>
      <c r="V63" s="77"/>
      <c r="W63" s="77"/>
      <c r="X63" s="77"/>
      <c r="Y63" s="77"/>
      <c r="Z63" s="77"/>
      <c r="AA63" s="77"/>
      <c r="AB63" s="106" t="s">
        <v>170</v>
      </c>
      <c r="AC63" s="79" t="s">
        <v>3</v>
      </c>
      <c r="AD63" s="75">
        <v>0</v>
      </c>
      <c r="AE63" s="75">
        <v>0</v>
      </c>
      <c r="AF63" s="75">
        <v>42.4</v>
      </c>
      <c r="AG63" s="75"/>
      <c r="AH63" s="75"/>
      <c r="AI63" s="75"/>
      <c r="AJ63" s="62"/>
      <c r="AK63" s="90"/>
      <c r="AL63" s="9"/>
    </row>
    <row r="64" spans="1:38" s="7" customFormat="1" ht="15">
      <c r="A64" s="9"/>
      <c r="B64" s="100"/>
      <c r="C64" s="100"/>
      <c r="D64" s="100"/>
      <c r="E64" s="101"/>
      <c r="F64" s="101"/>
      <c r="G64" s="101"/>
      <c r="H64" s="101"/>
      <c r="I64" s="101"/>
      <c r="J64" s="100"/>
      <c r="K64" s="100"/>
      <c r="L64" s="100"/>
      <c r="M64" s="100"/>
      <c r="N64" s="100"/>
      <c r="O64" s="100"/>
      <c r="P64" s="100"/>
      <c r="Q64" s="100"/>
      <c r="R64" s="100"/>
      <c r="S64" s="76"/>
      <c r="T64" s="77"/>
      <c r="U64" s="77"/>
      <c r="V64" s="77"/>
      <c r="W64" s="77"/>
      <c r="X64" s="77"/>
      <c r="Y64" s="77"/>
      <c r="Z64" s="77"/>
      <c r="AA64" s="77"/>
      <c r="AB64" s="78" t="s">
        <v>141</v>
      </c>
      <c r="AC64" s="79" t="s">
        <v>102</v>
      </c>
      <c r="AD64" s="75"/>
      <c r="AE64" s="75"/>
      <c r="AF64" s="75"/>
      <c r="AG64" s="75"/>
      <c r="AH64" s="75"/>
      <c r="AI64" s="75"/>
      <c r="AJ64" s="62"/>
      <c r="AK64" s="90">
        <v>2023</v>
      </c>
      <c r="AL64" s="9"/>
    </row>
    <row r="65" spans="1:38" s="7" customFormat="1" ht="38.25">
      <c r="A65" s="9"/>
      <c r="B65" s="100"/>
      <c r="C65" s="100"/>
      <c r="D65" s="100"/>
      <c r="E65" s="101"/>
      <c r="F65" s="101"/>
      <c r="G65" s="101"/>
      <c r="H65" s="101"/>
      <c r="I65" s="101"/>
      <c r="J65" s="100"/>
      <c r="K65" s="100"/>
      <c r="L65" s="100"/>
      <c r="M65" s="100"/>
      <c r="N65" s="100"/>
      <c r="O65" s="100"/>
      <c r="P65" s="100"/>
      <c r="Q65" s="100"/>
      <c r="R65" s="100"/>
      <c r="S65" s="76"/>
      <c r="T65" s="77"/>
      <c r="U65" s="77"/>
      <c r="V65" s="77"/>
      <c r="W65" s="77"/>
      <c r="X65" s="77"/>
      <c r="Y65" s="77"/>
      <c r="Z65" s="77"/>
      <c r="AA65" s="77"/>
      <c r="AB65" s="78" t="s">
        <v>142</v>
      </c>
      <c r="AC65" s="79" t="s">
        <v>144</v>
      </c>
      <c r="AD65" s="123" t="s">
        <v>158</v>
      </c>
      <c r="AE65" s="123" t="s">
        <v>158</v>
      </c>
      <c r="AF65" s="123" t="s">
        <v>158</v>
      </c>
      <c r="AG65" s="123" t="s">
        <v>158</v>
      </c>
      <c r="AH65" s="123" t="s">
        <v>158</v>
      </c>
      <c r="AI65" s="75"/>
      <c r="AJ65" s="62"/>
      <c r="AK65" s="90">
        <v>2023</v>
      </c>
      <c r="AL65" s="9"/>
    </row>
    <row r="66" spans="1:38" s="7" customFormat="1" ht="51">
      <c r="A66" s="9"/>
      <c r="B66" s="100">
        <v>5</v>
      </c>
      <c r="C66" s="100">
        <v>0</v>
      </c>
      <c r="D66" s="100">
        <v>1</v>
      </c>
      <c r="E66" s="101">
        <v>0</v>
      </c>
      <c r="F66" s="101">
        <v>4</v>
      </c>
      <c r="G66" s="101">
        <v>0</v>
      </c>
      <c r="H66" s="101">
        <v>9</v>
      </c>
      <c r="I66" s="101">
        <v>0</v>
      </c>
      <c r="J66" s="100">
        <v>5</v>
      </c>
      <c r="K66" s="100">
        <v>1</v>
      </c>
      <c r="L66" s="100">
        <v>0</v>
      </c>
      <c r="M66" s="100">
        <v>4</v>
      </c>
      <c r="N66" s="100">
        <v>0</v>
      </c>
      <c r="O66" s="100">
        <v>0</v>
      </c>
      <c r="P66" s="100">
        <v>0</v>
      </c>
      <c r="Q66" s="100">
        <v>0</v>
      </c>
      <c r="R66" s="100">
        <v>0</v>
      </c>
      <c r="S66" s="76"/>
      <c r="T66" s="77"/>
      <c r="U66" s="77"/>
      <c r="V66" s="77"/>
      <c r="W66" s="77"/>
      <c r="X66" s="77"/>
      <c r="Y66" s="77"/>
      <c r="Z66" s="77"/>
      <c r="AA66" s="77"/>
      <c r="AB66" s="71" t="s">
        <v>155</v>
      </c>
      <c r="AC66" s="120" t="s">
        <v>3</v>
      </c>
      <c r="AD66" s="107">
        <v>0</v>
      </c>
      <c r="AE66" s="107">
        <v>0</v>
      </c>
      <c r="AF66" s="107">
        <f>(AF67+AF68)</f>
        <v>2398.6</v>
      </c>
      <c r="AG66" s="107">
        <f>(AG67+AG68)</f>
        <v>2451.9</v>
      </c>
      <c r="AH66" s="107">
        <f>(AH67+AH68)</f>
        <v>2559.8</v>
      </c>
      <c r="AI66" s="107">
        <f>(AI67+AI68)</f>
        <v>0</v>
      </c>
      <c r="AJ66" s="62">
        <f aca="true" t="shared" si="11" ref="AJ66:AJ71">SUM(AD66:AI66)</f>
        <v>7410.3</v>
      </c>
      <c r="AK66" s="90"/>
      <c r="AL66" s="9"/>
    </row>
    <row r="67" spans="1:38" s="7" customFormat="1" ht="15">
      <c r="A67" s="9"/>
      <c r="B67" s="100"/>
      <c r="C67" s="100"/>
      <c r="D67" s="100"/>
      <c r="E67" s="101"/>
      <c r="F67" s="101"/>
      <c r="G67" s="101"/>
      <c r="H67" s="101"/>
      <c r="I67" s="101"/>
      <c r="J67" s="100"/>
      <c r="K67" s="100"/>
      <c r="L67" s="100"/>
      <c r="M67" s="100"/>
      <c r="N67" s="100"/>
      <c r="O67" s="100"/>
      <c r="P67" s="100"/>
      <c r="Q67" s="100"/>
      <c r="R67" s="100"/>
      <c r="S67" s="76"/>
      <c r="T67" s="77"/>
      <c r="U67" s="77"/>
      <c r="V67" s="77"/>
      <c r="W67" s="77"/>
      <c r="X67" s="77"/>
      <c r="Y67" s="77"/>
      <c r="Z67" s="77"/>
      <c r="AA67" s="77"/>
      <c r="AB67" s="117" t="s">
        <v>108</v>
      </c>
      <c r="AC67" s="72" t="s">
        <v>3</v>
      </c>
      <c r="AD67" s="122">
        <v>0</v>
      </c>
      <c r="AE67" s="122">
        <v>0</v>
      </c>
      <c r="AF67" s="122">
        <f>(AF71)</f>
        <v>559.1</v>
      </c>
      <c r="AG67" s="122">
        <f>(AG71)</f>
        <v>531.5</v>
      </c>
      <c r="AH67" s="122">
        <f>(AH71)</f>
        <v>554.9</v>
      </c>
      <c r="AI67" s="122">
        <f>(AI71)</f>
        <v>0</v>
      </c>
      <c r="AJ67" s="62">
        <f t="shared" si="11"/>
        <v>1645.5</v>
      </c>
      <c r="AK67" s="90"/>
      <c r="AL67" s="9"/>
    </row>
    <row r="68" spans="1:38" s="7" customFormat="1" ht="15">
      <c r="A68" s="9"/>
      <c r="B68" s="100"/>
      <c r="C68" s="100"/>
      <c r="D68" s="100"/>
      <c r="E68" s="101"/>
      <c r="F68" s="101"/>
      <c r="G68" s="101"/>
      <c r="H68" s="101"/>
      <c r="I68" s="101"/>
      <c r="J68" s="100"/>
      <c r="K68" s="100"/>
      <c r="L68" s="100"/>
      <c r="M68" s="100"/>
      <c r="N68" s="100"/>
      <c r="O68" s="100"/>
      <c r="P68" s="100"/>
      <c r="Q68" s="100"/>
      <c r="R68" s="100"/>
      <c r="S68" s="76"/>
      <c r="T68" s="77"/>
      <c r="U68" s="77"/>
      <c r="V68" s="77"/>
      <c r="W68" s="77"/>
      <c r="X68" s="77"/>
      <c r="Y68" s="77"/>
      <c r="Z68" s="77"/>
      <c r="AA68" s="77"/>
      <c r="AB68" s="117" t="s">
        <v>112</v>
      </c>
      <c r="AC68" s="72" t="s">
        <v>3</v>
      </c>
      <c r="AD68" s="122">
        <v>0</v>
      </c>
      <c r="AE68" s="122">
        <v>0</v>
      </c>
      <c r="AF68" s="122">
        <f>(AF70)</f>
        <v>1839.5</v>
      </c>
      <c r="AG68" s="122">
        <f>(AG70)</f>
        <v>1920.4</v>
      </c>
      <c r="AH68" s="122">
        <f>(AH70)</f>
        <v>2004.9</v>
      </c>
      <c r="AI68" s="122">
        <f>(AI70)</f>
        <v>0</v>
      </c>
      <c r="AJ68" s="62">
        <f t="shared" si="11"/>
        <v>5764.8</v>
      </c>
      <c r="AK68" s="90"/>
      <c r="AL68" s="9"/>
    </row>
    <row r="69" spans="1:38" s="7" customFormat="1" ht="20.25" customHeight="1">
      <c r="A69" s="9"/>
      <c r="B69" s="100"/>
      <c r="C69" s="100"/>
      <c r="D69" s="100"/>
      <c r="E69" s="101"/>
      <c r="F69" s="101"/>
      <c r="G69" s="101"/>
      <c r="H69" s="101"/>
      <c r="I69" s="101"/>
      <c r="J69" s="100"/>
      <c r="K69" s="100"/>
      <c r="L69" s="100"/>
      <c r="M69" s="100"/>
      <c r="N69" s="100"/>
      <c r="O69" s="100"/>
      <c r="P69" s="100"/>
      <c r="Q69" s="100"/>
      <c r="R69" s="100"/>
      <c r="S69" s="76"/>
      <c r="T69" s="77"/>
      <c r="U69" s="77"/>
      <c r="V69" s="77"/>
      <c r="W69" s="77"/>
      <c r="X69" s="77"/>
      <c r="Y69" s="77"/>
      <c r="Z69" s="77"/>
      <c r="AA69" s="77"/>
      <c r="AB69" s="78" t="s">
        <v>156</v>
      </c>
      <c r="AC69" s="79" t="s">
        <v>106</v>
      </c>
      <c r="AD69" s="75"/>
      <c r="AE69" s="75"/>
      <c r="AF69" s="75"/>
      <c r="AG69" s="75"/>
      <c r="AH69" s="75"/>
      <c r="AI69" s="75"/>
      <c r="AJ69" s="62">
        <f t="shared" si="11"/>
        <v>0</v>
      </c>
      <c r="AK69" s="90"/>
      <c r="AL69" s="9"/>
    </row>
    <row r="70" spans="1:38" s="7" customFormat="1" ht="25.5">
      <c r="A70" s="9"/>
      <c r="B70" s="100">
        <v>5</v>
      </c>
      <c r="C70" s="100">
        <v>0</v>
      </c>
      <c r="D70" s="100">
        <v>1</v>
      </c>
      <c r="E70" s="101">
        <v>0</v>
      </c>
      <c r="F70" s="101">
        <v>4</v>
      </c>
      <c r="G70" s="101">
        <v>0</v>
      </c>
      <c r="H70" s="101">
        <v>9</v>
      </c>
      <c r="I70" s="101">
        <v>0</v>
      </c>
      <c r="J70" s="100">
        <v>5</v>
      </c>
      <c r="K70" s="100">
        <v>1</v>
      </c>
      <c r="L70" s="100">
        <v>0</v>
      </c>
      <c r="M70" s="100">
        <v>4</v>
      </c>
      <c r="N70" s="100">
        <v>1</v>
      </c>
      <c r="O70" s="100">
        <v>1</v>
      </c>
      <c r="P70" s="100">
        <v>0</v>
      </c>
      <c r="Q70" s="100">
        <v>2</v>
      </c>
      <c r="R70" s="100">
        <v>0</v>
      </c>
      <c r="S70" s="76"/>
      <c r="T70" s="77"/>
      <c r="U70" s="77"/>
      <c r="V70" s="77"/>
      <c r="W70" s="77"/>
      <c r="X70" s="77"/>
      <c r="Y70" s="77"/>
      <c r="Z70" s="77"/>
      <c r="AA70" s="77"/>
      <c r="AB70" s="78" t="s">
        <v>157</v>
      </c>
      <c r="AC70" s="79" t="s">
        <v>3</v>
      </c>
      <c r="AD70" s="123">
        <v>0</v>
      </c>
      <c r="AE70" s="123">
        <v>0</v>
      </c>
      <c r="AF70" s="123">
        <v>1839.5</v>
      </c>
      <c r="AG70" s="123">
        <v>1920.4</v>
      </c>
      <c r="AH70" s="123">
        <v>2004.9</v>
      </c>
      <c r="AI70" s="123">
        <v>0</v>
      </c>
      <c r="AJ70" s="62">
        <f t="shared" si="11"/>
        <v>5764.8</v>
      </c>
      <c r="AK70" s="90"/>
      <c r="AL70" s="9"/>
    </row>
    <row r="71" spans="1:38" s="7" customFormat="1" ht="63.75">
      <c r="A71" s="9"/>
      <c r="B71" s="100">
        <v>5</v>
      </c>
      <c r="C71" s="100">
        <v>0</v>
      </c>
      <c r="D71" s="100">
        <v>1</v>
      </c>
      <c r="E71" s="101">
        <v>0</v>
      </c>
      <c r="F71" s="101">
        <v>4</v>
      </c>
      <c r="G71" s="101">
        <v>0</v>
      </c>
      <c r="H71" s="101">
        <v>9</v>
      </c>
      <c r="I71" s="101">
        <v>0</v>
      </c>
      <c r="J71" s="100">
        <v>5</v>
      </c>
      <c r="K71" s="100">
        <v>1</v>
      </c>
      <c r="L71" s="100">
        <v>0</v>
      </c>
      <c r="M71" s="100">
        <v>4</v>
      </c>
      <c r="N71" s="100" t="s">
        <v>121</v>
      </c>
      <c r="O71" s="100">
        <v>1</v>
      </c>
      <c r="P71" s="100">
        <v>0</v>
      </c>
      <c r="Q71" s="100">
        <v>2</v>
      </c>
      <c r="R71" s="100">
        <v>0</v>
      </c>
      <c r="S71" s="76"/>
      <c r="T71" s="77"/>
      <c r="U71" s="77"/>
      <c r="V71" s="77"/>
      <c r="W71" s="77"/>
      <c r="X71" s="77"/>
      <c r="Y71" s="77"/>
      <c r="Z71" s="77"/>
      <c r="AA71" s="77"/>
      <c r="AB71" s="78" t="s">
        <v>162</v>
      </c>
      <c r="AC71" s="79" t="s">
        <v>3</v>
      </c>
      <c r="AD71" s="123">
        <v>0</v>
      </c>
      <c r="AE71" s="123">
        <v>0</v>
      </c>
      <c r="AF71" s="123">
        <v>559.1</v>
      </c>
      <c r="AG71" s="123">
        <v>531.5</v>
      </c>
      <c r="AH71" s="123">
        <v>554.9</v>
      </c>
      <c r="AI71" s="123">
        <v>0</v>
      </c>
      <c r="AJ71" s="62">
        <f t="shared" si="11"/>
        <v>1645.5</v>
      </c>
      <c r="AK71" s="90"/>
      <c r="AL71" s="9"/>
    </row>
    <row r="72" spans="1:38" s="7" customFormat="1" ht="25.5">
      <c r="A72" s="9"/>
      <c r="B72" s="102">
        <v>5</v>
      </c>
      <c r="C72" s="102">
        <v>0</v>
      </c>
      <c r="D72" s="102">
        <v>3</v>
      </c>
      <c r="E72" s="103">
        <v>0</v>
      </c>
      <c r="F72" s="103">
        <v>4</v>
      </c>
      <c r="G72" s="103">
        <v>0</v>
      </c>
      <c r="H72" s="103">
        <v>8</v>
      </c>
      <c r="I72" s="103">
        <v>0</v>
      </c>
      <c r="J72" s="102">
        <v>5</v>
      </c>
      <c r="K72" s="102">
        <v>2</v>
      </c>
      <c r="L72" s="102">
        <v>0</v>
      </c>
      <c r="M72" s="102">
        <v>0</v>
      </c>
      <c r="N72" s="102">
        <v>0</v>
      </c>
      <c r="O72" s="102">
        <v>0</v>
      </c>
      <c r="P72" s="102">
        <v>0</v>
      </c>
      <c r="Q72" s="102">
        <v>0</v>
      </c>
      <c r="R72" s="102">
        <v>0</v>
      </c>
      <c r="S72" s="63"/>
      <c r="T72" s="64"/>
      <c r="U72" s="64"/>
      <c r="V72" s="64"/>
      <c r="W72" s="64"/>
      <c r="X72" s="64"/>
      <c r="Y72" s="64"/>
      <c r="Z72" s="64"/>
      <c r="AA72" s="64"/>
      <c r="AB72" s="65" t="s">
        <v>91</v>
      </c>
      <c r="AC72" s="66" t="s">
        <v>3</v>
      </c>
      <c r="AD72" s="67">
        <f aca="true" t="shared" si="12" ref="AD72:AI72">(AD73+AD74)</f>
        <v>3212.2</v>
      </c>
      <c r="AE72" s="67">
        <f>(AE73+AE74)</f>
        <v>3326.3999999999996</v>
      </c>
      <c r="AF72" s="67">
        <f t="shared" si="12"/>
        <v>5701</v>
      </c>
      <c r="AG72" s="67">
        <f t="shared" si="12"/>
        <v>5108.7</v>
      </c>
      <c r="AH72" s="67">
        <f t="shared" si="12"/>
        <v>5535.7</v>
      </c>
      <c r="AI72" s="67">
        <f t="shared" si="12"/>
        <v>200.3</v>
      </c>
      <c r="AJ72" s="62">
        <f aca="true" t="shared" si="13" ref="AJ72:AJ77">SUM(AD72:AI72)</f>
        <v>23084.3</v>
      </c>
      <c r="AK72" s="90">
        <v>2023</v>
      </c>
      <c r="AL72" s="9"/>
    </row>
    <row r="73" spans="1:38" s="7" customFormat="1" ht="15">
      <c r="A73" s="9"/>
      <c r="B73" s="100">
        <v>5</v>
      </c>
      <c r="C73" s="100">
        <v>0</v>
      </c>
      <c r="D73" s="100">
        <v>3</v>
      </c>
      <c r="E73" s="101">
        <v>0</v>
      </c>
      <c r="F73" s="101">
        <v>4</v>
      </c>
      <c r="G73" s="101">
        <v>0</v>
      </c>
      <c r="H73" s="101">
        <v>8</v>
      </c>
      <c r="I73" s="101">
        <v>0</v>
      </c>
      <c r="J73" s="100">
        <v>5</v>
      </c>
      <c r="K73" s="100">
        <v>2</v>
      </c>
      <c r="L73" s="100">
        <v>0</v>
      </c>
      <c r="M73" s="100">
        <v>1</v>
      </c>
      <c r="N73" s="100">
        <v>2</v>
      </c>
      <c r="O73" s="100">
        <v>0</v>
      </c>
      <c r="P73" s="100">
        <v>0</v>
      </c>
      <c r="Q73" s="100">
        <v>2</v>
      </c>
      <c r="R73" s="100">
        <v>0</v>
      </c>
      <c r="S73" s="91"/>
      <c r="T73" s="92"/>
      <c r="U73" s="92"/>
      <c r="V73" s="92"/>
      <c r="W73" s="92"/>
      <c r="X73" s="92"/>
      <c r="Y73" s="92"/>
      <c r="Z73" s="92"/>
      <c r="AA73" s="92"/>
      <c r="AB73" s="93" t="s">
        <v>108</v>
      </c>
      <c r="AC73" s="94" t="s">
        <v>3</v>
      </c>
      <c r="AD73" s="95">
        <f>AD76</f>
        <v>1606.85</v>
      </c>
      <c r="AE73" s="95">
        <f>(AE80+AE81+AE83+AE84)</f>
        <v>2257.1</v>
      </c>
      <c r="AF73" s="95">
        <f>AF76</f>
        <v>4663</v>
      </c>
      <c r="AG73" s="95">
        <f>AG76</f>
        <v>4188.7</v>
      </c>
      <c r="AH73" s="95">
        <f>AH76</f>
        <v>4530.7</v>
      </c>
      <c r="AI73" s="95">
        <f>AI76</f>
        <v>200.3</v>
      </c>
      <c r="AJ73" s="62">
        <f t="shared" si="13"/>
        <v>17446.65</v>
      </c>
      <c r="AK73" s="90">
        <v>2023</v>
      </c>
      <c r="AL73" s="9"/>
    </row>
    <row r="74" spans="1:38" s="7" customFormat="1" ht="15">
      <c r="A74" s="9"/>
      <c r="B74" s="100">
        <v>5</v>
      </c>
      <c r="C74" s="100">
        <v>0</v>
      </c>
      <c r="D74" s="100">
        <v>3</v>
      </c>
      <c r="E74" s="101">
        <v>0</v>
      </c>
      <c r="F74" s="101">
        <v>4</v>
      </c>
      <c r="G74" s="101">
        <v>0</v>
      </c>
      <c r="H74" s="101">
        <v>8</v>
      </c>
      <c r="I74" s="101">
        <v>0</v>
      </c>
      <c r="J74" s="100">
        <v>5</v>
      </c>
      <c r="K74" s="100">
        <v>2</v>
      </c>
      <c r="L74" s="100">
        <v>0</v>
      </c>
      <c r="M74" s="100">
        <v>1</v>
      </c>
      <c r="N74" s="100" t="s">
        <v>121</v>
      </c>
      <c r="O74" s="100">
        <v>0</v>
      </c>
      <c r="P74" s="100">
        <v>3</v>
      </c>
      <c r="Q74" s="100">
        <v>0</v>
      </c>
      <c r="R74" s="100">
        <v>0</v>
      </c>
      <c r="S74" s="91"/>
      <c r="T74" s="92"/>
      <c r="U74" s="92"/>
      <c r="V74" s="92"/>
      <c r="W74" s="92"/>
      <c r="X74" s="92"/>
      <c r="Y74" s="92"/>
      <c r="Z74" s="92"/>
      <c r="AA74" s="92"/>
      <c r="AB74" s="93" t="s">
        <v>113</v>
      </c>
      <c r="AC74" s="94" t="s">
        <v>3</v>
      </c>
      <c r="AD74" s="95">
        <f aca="true" t="shared" si="14" ref="AD74:AI74">(AD77)</f>
        <v>1605.35</v>
      </c>
      <c r="AE74" s="95">
        <f>(AE77+AE87)</f>
        <v>1069.3</v>
      </c>
      <c r="AF74" s="95">
        <f t="shared" si="14"/>
        <v>1038</v>
      </c>
      <c r="AG74" s="95">
        <f t="shared" si="14"/>
        <v>920</v>
      </c>
      <c r="AH74" s="95">
        <f t="shared" si="14"/>
        <v>1005</v>
      </c>
      <c r="AI74" s="95">
        <f t="shared" si="14"/>
        <v>0</v>
      </c>
      <c r="AJ74" s="62">
        <f t="shared" si="13"/>
        <v>5637.65</v>
      </c>
      <c r="AK74" s="90">
        <v>2023</v>
      </c>
      <c r="AL74" s="9"/>
    </row>
    <row r="75" spans="1:38" s="7" customFormat="1" ht="15">
      <c r="A75" s="9"/>
      <c r="B75" s="98">
        <v>5</v>
      </c>
      <c r="C75" s="98">
        <v>0</v>
      </c>
      <c r="D75" s="98">
        <v>3</v>
      </c>
      <c r="E75" s="99">
        <v>0</v>
      </c>
      <c r="F75" s="99">
        <v>4</v>
      </c>
      <c r="G75" s="99">
        <v>0</v>
      </c>
      <c r="H75" s="99">
        <v>8</v>
      </c>
      <c r="I75" s="99">
        <v>0</v>
      </c>
      <c r="J75" s="98">
        <v>5</v>
      </c>
      <c r="K75" s="98">
        <v>2</v>
      </c>
      <c r="L75" s="98">
        <v>0</v>
      </c>
      <c r="M75" s="98">
        <v>1</v>
      </c>
      <c r="N75" s="98">
        <v>0</v>
      </c>
      <c r="O75" s="98">
        <v>0</v>
      </c>
      <c r="P75" s="98">
        <v>0</v>
      </c>
      <c r="Q75" s="98">
        <v>0</v>
      </c>
      <c r="R75" s="98">
        <v>0</v>
      </c>
      <c r="S75" s="69"/>
      <c r="T75" s="70"/>
      <c r="U75" s="70"/>
      <c r="V75" s="70"/>
      <c r="W75" s="70"/>
      <c r="X75" s="70"/>
      <c r="Y75" s="70"/>
      <c r="Z75" s="70"/>
      <c r="AA75" s="70"/>
      <c r="AB75" s="82" t="s">
        <v>98</v>
      </c>
      <c r="AC75" s="72" t="s">
        <v>3</v>
      </c>
      <c r="AD75" s="83">
        <f aca="true" t="shared" si="15" ref="AD75:AI75">(AD76+AD77)</f>
        <v>3212.2</v>
      </c>
      <c r="AE75" s="83">
        <f t="shared" si="15"/>
        <v>3311.3999999999996</v>
      </c>
      <c r="AF75" s="83">
        <f t="shared" si="15"/>
        <v>5701</v>
      </c>
      <c r="AG75" s="83">
        <f t="shared" si="15"/>
        <v>5108.7</v>
      </c>
      <c r="AH75" s="83">
        <f t="shared" si="15"/>
        <v>5535.7</v>
      </c>
      <c r="AI75" s="83">
        <f t="shared" si="15"/>
        <v>200.3</v>
      </c>
      <c r="AJ75" s="62">
        <f t="shared" si="13"/>
        <v>23069.3</v>
      </c>
      <c r="AK75" s="90">
        <v>2023</v>
      </c>
      <c r="AL75" s="9"/>
    </row>
    <row r="76" spans="1:38" s="7" customFormat="1" ht="15">
      <c r="A76" s="9"/>
      <c r="B76" s="100">
        <v>5</v>
      </c>
      <c r="C76" s="100">
        <v>0</v>
      </c>
      <c r="D76" s="100">
        <v>3</v>
      </c>
      <c r="E76" s="101">
        <v>0</v>
      </c>
      <c r="F76" s="101">
        <v>4</v>
      </c>
      <c r="G76" s="101">
        <v>0</v>
      </c>
      <c r="H76" s="101">
        <v>8</v>
      </c>
      <c r="I76" s="101">
        <v>0</v>
      </c>
      <c r="J76" s="100">
        <v>5</v>
      </c>
      <c r="K76" s="100">
        <v>2</v>
      </c>
      <c r="L76" s="100">
        <v>0</v>
      </c>
      <c r="M76" s="100">
        <v>1</v>
      </c>
      <c r="N76" s="100">
        <v>2</v>
      </c>
      <c r="O76" s="100">
        <v>0</v>
      </c>
      <c r="P76" s="100">
        <v>0</v>
      </c>
      <c r="Q76" s="100">
        <v>2</v>
      </c>
      <c r="R76" s="100">
        <v>0</v>
      </c>
      <c r="S76" s="69"/>
      <c r="T76" s="70"/>
      <c r="U76" s="70"/>
      <c r="V76" s="70"/>
      <c r="W76" s="70"/>
      <c r="X76" s="70"/>
      <c r="Y76" s="70"/>
      <c r="Z76" s="70"/>
      <c r="AA76" s="70"/>
      <c r="AB76" s="82" t="s">
        <v>108</v>
      </c>
      <c r="AC76" s="72" t="s">
        <v>3</v>
      </c>
      <c r="AD76" s="83">
        <f>(AD80+AD83)</f>
        <v>1606.85</v>
      </c>
      <c r="AE76" s="83">
        <f>(AE80+AE81+AE83)</f>
        <v>2242.1</v>
      </c>
      <c r="AF76" s="83">
        <f>(AF80+AF82+AF84)</f>
        <v>4663</v>
      </c>
      <c r="AG76" s="83">
        <f>(AG80+AG82+AG84)</f>
        <v>4188.7</v>
      </c>
      <c r="AH76" s="83">
        <f>(AH80+AH82+AH84)</f>
        <v>4530.7</v>
      </c>
      <c r="AI76" s="83">
        <f>(AI80+AI82+AI84)</f>
        <v>200.3</v>
      </c>
      <c r="AJ76" s="62">
        <f t="shared" si="13"/>
        <v>17431.65</v>
      </c>
      <c r="AK76" s="90">
        <v>2023</v>
      </c>
      <c r="AL76" s="9"/>
    </row>
    <row r="77" spans="1:38" s="7" customFormat="1" ht="15">
      <c r="A77" s="9"/>
      <c r="B77" s="100">
        <v>5</v>
      </c>
      <c r="C77" s="100">
        <v>0</v>
      </c>
      <c r="D77" s="100">
        <v>3</v>
      </c>
      <c r="E77" s="101">
        <v>0</v>
      </c>
      <c r="F77" s="101">
        <v>4</v>
      </c>
      <c r="G77" s="101">
        <v>0</v>
      </c>
      <c r="H77" s="101">
        <v>8</v>
      </c>
      <c r="I77" s="101">
        <v>0</v>
      </c>
      <c r="J77" s="100">
        <v>5</v>
      </c>
      <c r="K77" s="100">
        <v>2</v>
      </c>
      <c r="L77" s="100">
        <v>0</v>
      </c>
      <c r="M77" s="100">
        <v>1</v>
      </c>
      <c r="N77" s="100" t="s">
        <v>121</v>
      </c>
      <c r="O77" s="100">
        <v>0</v>
      </c>
      <c r="P77" s="100">
        <v>3</v>
      </c>
      <c r="Q77" s="100">
        <v>0</v>
      </c>
      <c r="R77" s="100">
        <v>0</v>
      </c>
      <c r="S77" s="69"/>
      <c r="T77" s="70"/>
      <c r="U77" s="70"/>
      <c r="V77" s="70"/>
      <c r="W77" s="70"/>
      <c r="X77" s="70"/>
      <c r="Y77" s="70"/>
      <c r="Z77" s="70"/>
      <c r="AA77" s="70"/>
      <c r="AB77" s="82" t="s">
        <v>112</v>
      </c>
      <c r="AC77" s="72" t="s">
        <v>3</v>
      </c>
      <c r="AD77" s="83">
        <f>(AD81)</f>
        <v>1605.35</v>
      </c>
      <c r="AE77" s="83">
        <v>1069.3</v>
      </c>
      <c r="AF77" s="83">
        <f>(AF81)</f>
        <v>1038</v>
      </c>
      <c r="AG77" s="83">
        <f>(AG81)</f>
        <v>920</v>
      </c>
      <c r="AH77" s="83">
        <f>(AH81)</f>
        <v>1005</v>
      </c>
      <c r="AI77" s="83"/>
      <c r="AJ77" s="62">
        <f t="shared" si="13"/>
        <v>5637.65</v>
      </c>
      <c r="AK77" s="90">
        <v>2023</v>
      </c>
      <c r="AL77" s="9"/>
    </row>
    <row r="78" spans="1:38" s="7" customFormat="1" ht="25.5">
      <c r="A78" s="9"/>
      <c r="B78" s="104" t="s">
        <v>110</v>
      </c>
      <c r="C78" s="104" t="s">
        <v>110</v>
      </c>
      <c r="D78" s="104" t="s">
        <v>110</v>
      </c>
      <c r="E78" s="105" t="s">
        <v>110</v>
      </c>
      <c r="F78" s="105" t="s">
        <v>110</v>
      </c>
      <c r="G78" s="105" t="s">
        <v>110</v>
      </c>
      <c r="H78" s="105" t="s">
        <v>110</v>
      </c>
      <c r="I78" s="105" t="s">
        <v>110</v>
      </c>
      <c r="J78" s="104" t="s">
        <v>110</v>
      </c>
      <c r="K78" s="104" t="s">
        <v>110</v>
      </c>
      <c r="L78" s="104" t="s">
        <v>110</v>
      </c>
      <c r="M78" s="104" t="s">
        <v>110</v>
      </c>
      <c r="N78" s="104" t="s">
        <v>110</v>
      </c>
      <c r="O78" s="104" t="s">
        <v>110</v>
      </c>
      <c r="P78" s="104"/>
      <c r="Q78" s="104"/>
      <c r="R78" s="104"/>
      <c r="S78" s="49"/>
      <c r="T78" s="54"/>
      <c r="U78" s="54"/>
      <c r="V78" s="54"/>
      <c r="W78" s="54"/>
      <c r="X78" s="54"/>
      <c r="Y78" s="54"/>
      <c r="Z78" s="54"/>
      <c r="AA78" s="54"/>
      <c r="AB78" s="56" t="s">
        <v>92</v>
      </c>
      <c r="AC78" s="45" t="s">
        <v>104</v>
      </c>
      <c r="AD78" s="46">
        <v>0.379</v>
      </c>
      <c r="AE78" s="55">
        <v>0.39</v>
      </c>
      <c r="AF78" s="55">
        <v>0.4</v>
      </c>
      <c r="AG78" s="55">
        <v>0.43</v>
      </c>
      <c r="AH78" s="55">
        <v>0.45</v>
      </c>
      <c r="AI78" s="55">
        <v>0.45</v>
      </c>
      <c r="AJ78" s="62">
        <f>(AD78+AE78+AF78+AG78+AH78)</f>
        <v>2.049</v>
      </c>
      <c r="AK78" s="90">
        <v>2023</v>
      </c>
      <c r="AL78" s="9"/>
    </row>
    <row r="79" spans="1:38" s="7" customFormat="1" ht="25.5">
      <c r="A79" s="9"/>
      <c r="B79" s="104" t="s">
        <v>110</v>
      </c>
      <c r="C79" s="104" t="s">
        <v>110</v>
      </c>
      <c r="D79" s="104" t="s">
        <v>110</v>
      </c>
      <c r="E79" s="105" t="s">
        <v>110</v>
      </c>
      <c r="F79" s="105" t="s">
        <v>110</v>
      </c>
      <c r="G79" s="105" t="s">
        <v>110</v>
      </c>
      <c r="H79" s="105" t="s">
        <v>110</v>
      </c>
      <c r="I79" s="105" t="s">
        <v>110</v>
      </c>
      <c r="J79" s="104" t="s">
        <v>110</v>
      </c>
      <c r="K79" s="104" t="s">
        <v>110</v>
      </c>
      <c r="L79" s="104" t="s">
        <v>110</v>
      </c>
      <c r="M79" s="104" t="s">
        <v>110</v>
      </c>
      <c r="N79" s="104" t="s">
        <v>110</v>
      </c>
      <c r="O79" s="104" t="s">
        <v>110</v>
      </c>
      <c r="P79" s="104"/>
      <c r="Q79" s="104"/>
      <c r="R79" s="104"/>
      <c r="S79" s="49"/>
      <c r="T79" s="54"/>
      <c r="U79" s="54"/>
      <c r="V79" s="54"/>
      <c r="W79" s="54"/>
      <c r="X79" s="54"/>
      <c r="Y79" s="54"/>
      <c r="Z79" s="54"/>
      <c r="AA79" s="54"/>
      <c r="AB79" s="56" t="s">
        <v>93</v>
      </c>
      <c r="AC79" s="45" t="s">
        <v>106</v>
      </c>
      <c r="AD79" s="46">
        <v>25</v>
      </c>
      <c r="AE79" s="55">
        <v>20</v>
      </c>
      <c r="AF79" s="55">
        <v>18</v>
      </c>
      <c r="AG79" s="55">
        <v>15</v>
      </c>
      <c r="AH79" s="55">
        <v>13</v>
      </c>
      <c r="AI79" s="55">
        <v>13</v>
      </c>
      <c r="AJ79" s="62">
        <f>(AD79+AE79+AF79+AG79+AH79)</f>
        <v>91</v>
      </c>
      <c r="AK79" s="90">
        <v>2023</v>
      </c>
      <c r="AL79" s="9"/>
    </row>
    <row r="80" spans="1:38" s="7" customFormat="1" ht="51">
      <c r="A80" s="9"/>
      <c r="B80" s="100">
        <v>5</v>
      </c>
      <c r="C80" s="100">
        <v>0</v>
      </c>
      <c r="D80" s="100">
        <v>3</v>
      </c>
      <c r="E80" s="101">
        <v>0</v>
      </c>
      <c r="F80" s="101">
        <v>4</v>
      </c>
      <c r="G80" s="101">
        <v>0</v>
      </c>
      <c r="H80" s="101">
        <v>8</v>
      </c>
      <c r="I80" s="101">
        <v>0</v>
      </c>
      <c r="J80" s="100">
        <v>5</v>
      </c>
      <c r="K80" s="100">
        <v>2</v>
      </c>
      <c r="L80" s="100">
        <v>0</v>
      </c>
      <c r="M80" s="100">
        <v>1</v>
      </c>
      <c r="N80" s="100">
        <v>2</v>
      </c>
      <c r="O80" s="100">
        <v>0</v>
      </c>
      <c r="P80" s="100">
        <v>0</v>
      </c>
      <c r="Q80" s="100">
        <v>2</v>
      </c>
      <c r="R80" s="100">
        <v>0</v>
      </c>
      <c r="S80" s="76"/>
      <c r="T80" s="77"/>
      <c r="U80" s="77"/>
      <c r="V80" s="77"/>
      <c r="W80" s="77"/>
      <c r="X80" s="77"/>
      <c r="Y80" s="77"/>
      <c r="Z80" s="77"/>
      <c r="AA80" s="77"/>
      <c r="AB80" s="78" t="s">
        <v>122</v>
      </c>
      <c r="AC80" s="79" t="s">
        <v>3</v>
      </c>
      <c r="AD80" s="109">
        <v>465.05</v>
      </c>
      <c r="AE80" s="109">
        <v>331.6</v>
      </c>
      <c r="AF80" s="109">
        <v>496.5</v>
      </c>
      <c r="AG80" s="80">
        <v>496.5</v>
      </c>
      <c r="AH80" s="80">
        <v>496.5</v>
      </c>
      <c r="AI80" s="81">
        <v>200.3</v>
      </c>
      <c r="AJ80" s="62">
        <f>(AD80+AE80+AF80+AG80+AH80)</f>
        <v>2286.15</v>
      </c>
      <c r="AK80" s="90">
        <v>2023</v>
      </c>
      <c r="AL80" s="9"/>
    </row>
    <row r="81" spans="1:38" s="7" customFormat="1" ht="38.25">
      <c r="A81" s="9"/>
      <c r="B81" s="100">
        <v>5</v>
      </c>
      <c r="C81" s="100">
        <v>0</v>
      </c>
      <c r="D81" s="100">
        <v>3</v>
      </c>
      <c r="E81" s="101">
        <v>0</v>
      </c>
      <c r="F81" s="101">
        <v>4</v>
      </c>
      <c r="G81" s="101">
        <v>0</v>
      </c>
      <c r="H81" s="101">
        <v>8</v>
      </c>
      <c r="I81" s="101">
        <v>0</v>
      </c>
      <c r="J81" s="100">
        <v>5</v>
      </c>
      <c r="K81" s="100">
        <v>2</v>
      </c>
      <c r="L81" s="100">
        <v>0</v>
      </c>
      <c r="M81" s="100">
        <v>1</v>
      </c>
      <c r="N81" s="100" t="s">
        <v>121</v>
      </c>
      <c r="O81" s="100">
        <v>0</v>
      </c>
      <c r="P81" s="100">
        <v>3</v>
      </c>
      <c r="Q81" s="100">
        <v>0</v>
      </c>
      <c r="R81" s="100">
        <v>0</v>
      </c>
      <c r="S81" s="76"/>
      <c r="T81" s="77"/>
      <c r="U81" s="77"/>
      <c r="V81" s="77"/>
      <c r="W81" s="77"/>
      <c r="X81" s="77"/>
      <c r="Y81" s="77"/>
      <c r="Z81" s="77"/>
      <c r="AA81" s="77"/>
      <c r="AB81" s="106" t="s">
        <v>146</v>
      </c>
      <c r="AC81" s="79" t="s">
        <v>3</v>
      </c>
      <c r="AD81" s="109">
        <v>1605.35</v>
      </c>
      <c r="AE81" s="109">
        <v>952.6</v>
      </c>
      <c r="AF81" s="109">
        <v>1038</v>
      </c>
      <c r="AG81" s="80">
        <v>920</v>
      </c>
      <c r="AH81" s="80">
        <v>1005</v>
      </c>
      <c r="AI81" s="81">
        <v>0</v>
      </c>
      <c r="AJ81" s="62">
        <f>(AD81+AE81+AF81+AG81+AH81)</f>
        <v>5520.95</v>
      </c>
      <c r="AK81" s="90">
        <v>2023</v>
      </c>
      <c r="AL81" s="9"/>
    </row>
    <row r="82" spans="1:38" s="7" customFormat="1" ht="25.5">
      <c r="A82" s="9"/>
      <c r="B82" s="100">
        <v>5</v>
      </c>
      <c r="C82" s="100">
        <v>0</v>
      </c>
      <c r="D82" s="100">
        <v>3</v>
      </c>
      <c r="E82" s="101">
        <v>0</v>
      </c>
      <c r="F82" s="101">
        <v>4</v>
      </c>
      <c r="G82" s="101">
        <v>0</v>
      </c>
      <c r="H82" s="101">
        <v>8</v>
      </c>
      <c r="I82" s="101">
        <v>0</v>
      </c>
      <c r="J82" s="100">
        <v>5</v>
      </c>
      <c r="K82" s="100">
        <v>2</v>
      </c>
      <c r="L82" s="100">
        <v>0</v>
      </c>
      <c r="M82" s="100">
        <v>1</v>
      </c>
      <c r="N82" s="100">
        <v>1</v>
      </c>
      <c r="O82" s="100">
        <v>0</v>
      </c>
      <c r="P82" s="100">
        <v>3</v>
      </c>
      <c r="Q82" s="100">
        <v>0</v>
      </c>
      <c r="R82" s="100">
        <v>0</v>
      </c>
      <c r="S82" s="76"/>
      <c r="T82" s="77"/>
      <c r="U82" s="77"/>
      <c r="V82" s="77"/>
      <c r="W82" s="77"/>
      <c r="X82" s="77"/>
      <c r="Y82" s="77"/>
      <c r="Z82" s="77"/>
      <c r="AA82" s="77"/>
      <c r="AB82" s="106" t="s">
        <v>145</v>
      </c>
      <c r="AC82" s="79" t="s">
        <v>3</v>
      </c>
      <c r="AD82" s="109">
        <v>0</v>
      </c>
      <c r="AE82" s="109">
        <v>1069.3</v>
      </c>
      <c r="AF82" s="109">
        <v>4151.5</v>
      </c>
      <c r="AG82" s="80">
        <v>3677.2</v>
      </c>
      <c r="AH82" s="80">
        <v>4019.2</v>
      </c>
      <c r="AI82" s="81">
        <v>0</v>
      </c>
      <c r="AJ82" s="62">
        <f>(AD82+AE82+AF82+AG82+AH82)</f>
        <v>12917.2</v>
      </c>
      <c r="AK82" s="90"/>
      <c r="AL82" s="9"/>
    </row>
    <row r="83" spans="1:38" s="7" customFormat="1" ht="38.25">
      <c r="A83" s="9"/>
      <c r="B83" s="100">
        <v>5</v>
      </c>
      <c r="C83" s="100">
        <v>0</v>
      </c>
      <c r="D83" s="100">
        <v>3</v>
      </c>
      <c r="E83" s="101">
        <v>0</v>
      </c>
      <c r="F83" s="101">
        <v>4</v>
      </c>
      <c r="G83" s="101">
        <v>0</v>
      </c>
      <c r="H83" s="101">
        <v>8</v>
      </c>
      <c r="I83" s="101">
        <v>0</v>
      </c>
      <c r="J83" s="100">
        <v>5</v>
      </c>
      <c r="K83" s="100">
        <v>2</v>
      </c>
      <c r="L83" s="100">
        <v>0</v>
      </c>
      <c r="M83" s="100">
        <v>1</v>
      </c>
      <c r="N83" s="100">
        <v>2</v>
      </c>
      <c r="O83" s="100">
        <v>0</v>
      </c>
      <c r="P83" s="100">
        <v>0</v>
      </c>
      <c r="Q83" s="100">
        <v>3</v>
      </c>
      <c r="R83" s="100">
        <v>0</v>
      </c>
      <c r="S83" s="76"/>
      <c r="T83" s="77"/>
      <c r="U83" s="77"/>
      <c r="V83" s="77"/>
      <c r="W83" s="77"/>
      <c r="X83" s="77"/>
      <c r="Y83" s="77"/>
      <c r="Z83" s="77"/>
      <c r="AA83" s="77"/>
      <c r="AB83" s="106" t="s">
        <v>137</v>
      </c>
      <c r="AC83" s="79" t="s">
        <v>3</v>
      </c>
      <c r="AD83" s="109">
        <v>1141.8</v>
      </c>
      <c r="AE83" s="109">
        <v>957.9</v>
      </c>
      <c r="AF83" s="109">
        <v>0</v>
      </c>
      <c r="AG83" s="80">
        <v>0</v>
      </c>
      <c r="AH83" s="80">
        <v>0</v>
      </c>
      <c r="AI83" s="81">
        <v>0</v>
      </c>
      <c r="AJ83" s="62">
        <f>SUM(AD83:AI83)</f>
        <v>2099.7</v>
      </c>
      <c r="AK83" s="90">
        <v>2023</v>
      </c>
      <c r="AL83" s="9"/>
    </row>
    <row r="84" spans="1:38" s="7" customFormat="1" ht="38.25">
      <c r="A84" s="9"/>
      <c r="B84" s="100">
        <v>5</v>
      </c>
      <c r="C84" s="100">
        <v>0</v>
      </c>
      <c r="D84" s="100">
        <v>3</v>
      </c>
      <c r="E84" s="101">
        <v>0</v>
      </c>
      <c r="F84" s="101">
        <v>4</v>
      </c>
      <c r="G84" s="101">
        <v>0</v>
      </c>
      <c r="H84" s="101">
        <v>8</v>
      </c>
      <c r="I84" s="101">
        <v>0</v>
      </c>
      <c r="J84" s="100">
        <v>5</v>
      </c>
      <c r="K84" s="100">
        <v>2</v>
      </c>
      <c r="L84" s="100">
        <v>0</v>
      </c>
      <c r="M84" s="100">
        <v>1</v>
      </c>
      <c r="N84" s="100">
        <v>2</v>
      </c>
      <c r="O84" s="100">
        <v>0</v>
      </c>
      <c r="P84" s="100">
        <v>0</v>
      </c>
      <c r="Q84" s="100">
        <v>4</v>
      </c>
      <c r="R84" s="100">
        <v>0</v>
      </c>
      <c r="S84" s="76"/>
      <c r="T84" s="77"/>
      <c r="U84" s="77"/>
      <c r="V84" s="77"/>
      <c r="W84" s="77"/>
      <c r="X84" s="77"/>
      <c r="Y84" s="77"/>
      <c r="Z84" s="77"/>
      <c r="AA84" s="77"/>
      <c r="AB84" s="121" t="s">
        <v>152</v>
      </c>
      <c r="AC84" s="79" t="s">
        <v>3</v>
      </c>
      <c r="AD84" s="109">
        <v>0</v>
      </c>
      <c r="AE84" s="109">
        <v>15</v>
      </c>
      <c r="AF84" s="109">
        <v>15</v>
      </c>
      <c r="AG84" s="80">
        <v>15</v>
      </c>
      <c r="AH84" s="80">
        <v>15</v>
      </c>
      <c r="AI84" s="81"/>
      <c r="AJ84" s="62">
        <f>SUM(AD84:AI84)</f>
        <v>60</v>
      </c>
      <c r="AK84" s="90">
        <v>2023</v>
      </c>
      <c r="AL84" s="9"/>
    </row>
    <row r="85" spans="1:38" s="7" customFormat="1" ht="39">
      <c r="A85" s="9"/>
      <c r="B85" s="98" t="s">
        <v>110</v>
      </c>
      <c r="C85" s="98" t="s">
        <v>110</v>
      </c>
      <c r="D85" s="98" t="s">
        <v>110</v>
      </c>
      <c r="E85" s="99">
        <v>0</v>
      </c>
      <c r="F85" s="99">
        <v>4</v>
      </c>
      <c r="G85" s="99">
        <v>0</v>
      </c>
      <c r="H85" s="99">
        <v>8</v>
      </c>
      <c r="I85" s="99">
        <v>0</v>
      </c>
      <c r="J85" s="98">
        <v>5</v>
      </c>
      <c r="K85" s="98">
        <v>2</v>
      </c>
      <c r="L85" s="98">
        <v>1</v>
      </c>
      <c r="M85" s="98">
        <v>2</v>
      </c>
      <c r="N85" s="98">
        <v>0</v>
      </c>
      <c r="O85" s="98">
        <v>0</v>
      </c>
      <c r="P85" s="98"/>
      <c r="Q85" s="98"/>
      <c r="R85" s="98"/>
      <c r="S85" s="69"/>
      <c r="T85" s="70"/>
      <c r="U85" s="70"/>
      <c r="V85" s="70"/>
      <c r="W85" s="70"/>
      <c r="X85" s="70"/>
      <c r="Y85" s="70"/>
      <c r="Z85" s="70"/>
      <c r="AA85" s="70"/>
      <c r="AB85" s="84" t="s">
        <v>97</v>
      </c>
      <c r="AC85" s="72" t="s">
        <v>3</v>
      </c>
      <c r="AD85" s="73">
        <f>(AD89+AD88)</f>
        <v>0</v>
      </c>
      <c r="AE85" s="73">
        <f>(AE89+AE88)</f>
        <v>0</v>
      </c>
      <c r="AF85" s="73">
        <f>(AF89+AF88)</f>
        <v>0</v>
      </c>
      <c r="AG85" s="73">
        <f>(AG89+AG88)</f>
        <v>0</v>
      </c>
      <c r="AH85" s="73">
        <f>(AH89+AH88)</f>
        <v>0</v>
      </c>
      <c r="AI85" s="74"/>
      <c r="AJ85" s="62">
        <f aca="true" t="shared" si="16" ref="AJ85:AJ90">(AD85+AE85+AF85+AG85+AH85)</f>
        <v>0</v>
      </c>
      <c r="AK85" s="90">
        <v>2023</v>
      </c>
      <c r="AL85" s="9"/>
    </row>
    <row r="86" spans="1:38" s="7" customFormat="1" ht="15">
      <c r="A86" s="9"/>
      <c r="B86" s="98">
        <v>5</v>
      </c>
      <c r="C86" s="98">
        <v>0</v>
      </c>
      <c r="D86" s="98">
        <v>1</v>
      </c>
      <c r="E86" s="99">
        <v>0</v>
      </c>
      <c r="F86" s="99">
        <v>4</v>
      </c>
      <c r="G86" s="99">
        <v>0</v>
      </c>
      <c r="H86" s="99">
        <v>8</v>
      </c>
      <c r="I86" s="99">
        <v>0</v>
      </c>
      <c r="J86" s="98">
        <v>5</v>
      </c>
      <c r="K86" s="98">
        <v>2</v>
      </c>
      <c r="L86" s="98">
        <v>1</v>
      </c>
      <c r="M86" s="98">
        <v>2</v>
      </c>
      <c r="N86" s="98">
        <v>0</v>
      </c>
      <c r="O86" s="98">
        <v>0</v>
      </c>
      <c r="P86" s="98"/>
      <c r="Q86" s="98"/>
      <c r="R86" s="98"/>
      <c r="S86" s="69"/>
      <c r="T86" s="70"/>
      <c r="U86" s="70"/>
      <c r="V86" s="70"/>
      <c r="W86" s="70"/>
      <c r="X86" s="70"/>
      <c r="Y86" s="70"/>
      <c r="Z86" s="70"/>
      <c r="AA86" s="70"/>
      <c r="AB86" s="82" t="s">
        <v>108</v>
      </c>
      <c r="AC86" s="72" t="s">
        <v>3</v>
      </c>
      <c r="AD86" s="73">
        <v>0</v>
      </c>
      <c r="AE86" s="73">
        <v>0</v>
      </c>
      <c r="AF86" s="73">
        <v>0</v>
      </c>
      <c r="AG86" s="73">
        <v>0</v>
      </c>
      <c r="AH86" s="73">
        <v>0</v>
      </c>
      <c r="AI86" s="74"/>
      <c r="AJ86" s="62">
        <f t="shared" si="16"/>
        <v>0</v>
      </c>
      <c r="AK86" s="90">
        <v>2023</v>
      </c>
      <c r="AL86" s="9"/>
    </row>
    <row r="87" spans="1:38" s="7" customFormat="1" ht="15">
      <c r="A87" s="9"/>
      <c r="B87" s="98"/>
      <c r="C87" s="98"/>
      <c r="D87" s="98"/>
      <c r="E87" s="99"/>
      <c r="F87" s="99"/>
      <c r="G87" s="99"/>
      <c r="H87" s="99"/>
      <c r="I87" s="99"/>
      <c r="J87" s="98"/>
      <c r="K87" s="98"/>
      <c r="L87" s="98"/>
      <c r="M87" s="98"/>
      <c r="N87" s="98"/>
      <c r="O87" s="98"/>
      <c r="P87" s="98"/>
      <c r="Q87" s="98"/>
      <c r="R87" s="98"/>
      <c r="S87" s="69"/>
      <c r="T87" s="70"/>
      <c r="U87" s="70"/>
      <c r="V87" s="70"/>
      <c r="W87" s="70"/>
      <c r="X87" s="70"/>
      <c r="Y87" s="70"/>
      <c r="Z87" s="70"/>
      <c r="AA87" s="70"/>
      <c r="AB87" s="82" t="s">
        <v>112</v>
      </c>
      <c r="AC87" s="72" t="s">
        <v>3</v>
      </c>
      <c r="AD87" s="73">
        <v>0</v>
      </c>
      <c r="AE87" s="73">
        <v>0</v>
      </c>
      <c r="AF87" s="73">
        <v>0</v>
      </c>
      <c r="AG87" s="73">
        <v>0</v>
      </c>
      <c r="AH87" s="73">
        <v>0</v>
      </c>
      <c r="AI87" s="74"/>
      <c r="AJ87" s="62">
        <f t="shared" si="16"/>
        <v>0</v>
      </c>
      <c r="AK87" s="90">
        <v>2023</v>
      </c>
      <c r="AL87" s="9"/>
    </row>
    <row r="88" spans="1:38" s="7" customFormat="1" ht="51">
      <c r="A88" s="9"/>
      <c r="B88" s="100" t="s">
        <v>110</v>
      </c>
      <c r="C88" s="100" t="s">
        <v>110</v>
      </c>
      <c r="D88" s="100" t="s">
        <v>110</v>
      </c>
      <c r="E88" s="101">
        <v>0</v>
      </c>
      <c r="F88" s="101">
        <v>4</v>
      </c>
      <c r="G88" s="101">
        <v>0</v>
      </c>
      <c r="H88" s="101">
        <v>8</v>
      </c>
      <c r="I88" s="101">
        <v>0</v>
      </c>
      <c r="J88" s="100">
        <v>5</v>
      </c>
      <c r="K88" s="100">
        <v>2</v>
      </c>
      <c r="L88" s="100">
        <v>1</v>
      </c>
      <c r="M88" s="100">
        <v>2</v>
      </c>
      <c r="N88" s="100">
        <v>0</v>
      </c>
      <c r="O88" s="100">
        <v>1</v>
      </c>
      <c r="P88" s="100"/>
      <c r="Q88" s="100"/>
      <c r="R88" s="100"/>
      <c r="S88" s="76"/>
      <c r="T88" s="77"/>
      <c r="U88" s="77"/>
      <c r="V88" s="77"/>
      <c r="W88" s="77"/>
      <c r="X88" s="77"/>
      <c r="Y88" s="77"/>
      <c r="Z88" s="77"/>
      <c r="AA88" s="77"/>
      <c r="AB88" s="78" t="s">
        <v>99</v>
      </c>
      <c r="AC88" s="79" t="s">
        <v>3</v>
      </c>
      <c r="AD88" s="80">
        <v>0</v>
      </c>
      <c r="AE88" s="81">
        <v>0</v>
      </c>
      <c r="AF88" s="81">
        <v>0</v>
      </c>
      <c r="AG88" s="81">
        <v>0</v>
      </c>
      <c r="AH88" s="81">
        <v>0</v>
      </c>
      <c r="AI88" s="81"/>
      <c r="AJ88" s="62">
        <f t="shared" si="16"/>
        <v>0</v>
      </c>
      <c r="AK88" s="90">
        <v>2023</v>
      </c>
      <c r="AL88" s="9"/>
    </row>
    <row r="89" spans="1:38" s="7" customFormat="1" ht="25.5">
      <c r="A89" s="9"/>
      <c r="B89" s="100" t="s">
        <v>110</v>
      </c>
      <c r="C89" s="100" t="s">
        <v>110</v>
      </c>
      <c r="D89" s="100" t="s">
        <v>110</v>
      </c>
      <c r="E89" s="101">
        <v>0</v>
      </c>
      <c r="F89" s="101">
        <v>4</v>
      </c>
      <c r="G89" s="101">
        <v>0</v>
      </c>
      <c r="H89" s="101">
        <v>8</v>
      </c>
      <c r="I89" s="101">
        <v>0</v>
      </c>
      <c r="J89" s="100">
        <v>5</v>
      </c>
      <c r="K89" s="100">
        <v>2</v>
      </c>
      <c r="L89" s="100">
        <v>1</v>
      </c>
      <c r="M89" s="100">
        <v>2</v>
      </c>
      <c r="N89" s="100">
        <v>0</v>
      </c>
      <c r="O89" s="100">
        <v>2</v>
      </c>
      <c r="P89" s="100"/>
      <c r="Q89" s="100"/>
      <c r="R89" s="100"/>
      <c r="S89" s="76"/>
      <c r="T89" s="77"/>
      <c r="U89" s="77"/>
      <c r="V89" s="77"/>
      <c r="W89" s="77"/>
      <c r="X89" s="77"/>
      <c r="Y89" s="77"/>
      <c r="Z89" s="77"/>
      <c r="AA89" s="77"/>
      <c r="AB89" s="78" t="s">
        <v>100</v>
      </c>
      <c r="AC89" s="79" t="s">
        <v>3</v>
      </c>
      <c r="AD89" s="80">
        <v>0</v>
      </c>
      <c r="AE89" s="81">
        <v>0</v>
      </c>
      <c r="AF89" s="81">
        <v>0</v>
      </c>
      <c r="AG89" s="81">
        <v>0</v>
      </c>
      <c r="AH89" s="81">
        <v>0</v>
      </c>
      <c r="AI89" s="81"/>
      <c r="AJ89" s="62">
        <f t="shared" si="16"/>
        <v>0</v>
      </c>
      <c r="AK89" s="90">
        <v>2023</v>
      </c>
      <c r="AL89" s="9"/>
    </row>
    <row r="90" spans="1:38" s="7" customFormat="1" ht="25.5">
      <c r="A90" s="9"/>
      <c r="B90" s="118" t="s">
        <v>110</v>
      </c>
      <c r="C90" s="118" t="s">
        <v>110</v>
      </c>
      <c r="D90" s="118" t="s">
        <v>110</v>
      </c>
      <c r="E90" s="119" t="s">
        <v>110</v>
      </c>
      <c r="F90" s="119" t="s">
        <v>110</v>
      </c>
      <c r="G90" s="119" t="s">
        <v>110</v>
      </c>
      <c r="H90" s="119" t="s">
        <v>110</v>
      </c>
      <c r="I90" s="119" t="s">
        <v>110</v>
      </c>
      <c r="J90" s="118" t="s">
        <v>110</v>
      </c>
      <c r="K90" s="118" t="s">
        <v>110</v>
      </c>
      <c r="L90" s="118" t="s">
        <v>110</v>
      </c>
      <c r="M90" s="118" t="s">
        <v>110</v>
      </c>
      <c r="N90" s="118" t="s">
        <v>110</v>
      </c>
      <c r="O90" s="118" t="s">
        <v>110</v>
      </c>
      <c r="P90" s="118"/>
      <c r="Q90" s="118"/>
      <c r="R90" s="118"/>
      <c r="S90" s="76"/>
      <c r="T90" s="77"/>
      <c r="U90" s="77"/>
      <c r="V90" s="77"/>
      <c r="W90" s="77"/>
      <c r="X90" s="77"/>
      <c r="Y90" s="77"/>
      <c r="Z90" s="77"/>
      <c r="AA90" s="77"/>
      <c r="AB90" s="78" t="s">
        <v>115</v>
      </c>
      <c r="AC90" s="79" t="s">
        <v>106</v>
      </c>
      <c r="AD90" s="75">
        <v>0</v>
      </c>
      <c r="AE90" s="75">
        <v>1</v>
      </c>
      <c r="AF90" s="75">
        <v>1</v>
      </c>
      <c r="AG90" s="75">
        <v>1</v>
      </c>
      <c r="AH90" s="75">
        <v>1</v>
      </c>
      <c r="AI90" s="75">
        <v>1</v>
      </c>
      <c r="AJ90" s="62">
        <f t="shared" si="16"/>
        <v>4</v>
      </c>
      <c r="AK90" s="90">
        <v>2023</v>
      </c>
      <c r="AL90" s="9"/>
    </row>
    <row r="91" spans="1:37" s="34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29"/>
      <c r="U91" s="29"/>
      <c r="V91" s="29"/>
      <c r="W91" s="29"/>
      <c r="X91" s="29"/>
      <c r="Y91" s="29"/>
      <c r="Z91" s="29"/>
      <c r="AA91" s="29"/>
      <c r="AB91" s="9"/>
      <c r="AC91" s="9"/>
      <c r="AD91" s="9"/>
      <c r="AE91" s="9"/>
      <c r="AF91" s="9"/>
      <c r="AG91" s="9"/>
      <c r="AH91" s="9"/>
      <c r="AI91" s="9"/>
      <c r="AJ91" s="9"/>
      <c r="AK91" s="9"/>
    </row>
    <row r="92" spans="1:37" s="34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29"/>
      <c r="U92" s="29"/>
      <c r="V92" s="29"/>
      <c r="W92" s="29"/>
      <c r="X92" s="29"/>
      <c r="Y92" s="29"/>
      <c r="Z92" s="29"/>
      <c r="AA92" s="29"/>
      <c r="AB92" s="9"/>
      <c r="AC92" s="9"/>
      <c r="AD92" s="9"/>
      <c r="AE92" s="9"/>
      <c r="AF92" s="9"/>
      <c r="AG92" s="9"/>
      <c r="AH92" s="9"/>
      <c r="AI92" s="9"/>
      <c r="AJ92" s="9"/>
      <c r="AK92" s="9"/>
    </row>
    <row r="93" spans="1:37" s="34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29"/>
      <c r="U93" s="29"/>
      <c r="V93" s="29"/>
      <c r="W93" s="29"/>
      <c r="X93" s="29"/>
      <c r="Y93" s="29"/>
      <c r="Z93" s="29"/>
      <c r="AA93" s="29"/>
      <c r="AB93" s="9"/>
      <c r="AC93" s="9"/>
      <c r="AD93" s="9"/>
      <c r="AE93" s="9"/>
      <c r="AF93" s="9"/>
      <c r="AG93" s="9"/>
      <c r="AH93" s="9"/>
      <c r="AI93" s="9"/>
      <c r="AJ93" s="9"/>
      <c r="AK93" s="9"/>
    </row>
    <row r="94" spans="1:37" s="34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29"/>
      <c r="U94" s="29"/>
      <c r="V94" s="29"/>
      <c r="W94" s="29"/>
      <c r="X94" s="29"/>
      <c r="Y94" s="29"/>
      <c r="Z94" s="29"/>
      <c r="AA94" s="29"/>
      <c r="AB94" s="9"/>
      <c r="AC94" s="9"/>
      <c r="AD94" s="9"/>
      <c r="AE94" s="9"/>
      <c r="AF94" s="9"/>
      <c r="AG94" s="9"/>
      <c r="AH94" s="9"/>
      <c r="AI94" s="9"/>
      <c r="AJ94" s="9"/>
      <c r="AK94" s="9"/>
    </row>
    <row r="95" spans="1:37" s="34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29"/>
      <c r="U95" s="29"/>
      <c r="V95" s="29"/>
      <c r="W95" s="29"/>
      <c r="X95" s="29"/>
      <c r="Y95" s="29"/>
      <c r="Z95" s="29"/>
      <c r="AA95" s="29"/>
      <c r="AB95" s="9"/>
      <c r="AC95" s="9"/>
      <c r="AD95" s="9"/>
      <c r="AE95" s="9"/>
      <c r="AF95" s="9"/>
      <c r="AG95" s="9"/>
      <c r="AH95" s="9"/>
      <c r="AI95" s="9"/>
      <c r="AJ95" s="9"/>
      <c r="AK95" s="9"/>
    </row>
    <row r="96" spans="1:37" s="34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29"/>
      <c r="U96" s="29"/>
      <c r="V96" s="29"/>
      <c r="W96" s="29"/>
      <c r="X96" s="29"/>
      <c r="Y96" s="29"/>
      <c r="Z96" s="29"/>
      <c r="AA96" s="29"/>
      <c r="AB96" s="9"/>
      <c r="AC96" s="9"/>
      <c r="AD96" s="9"/>
      <c r="AE96" s="9"/>
      <c r="AF96" s="9"/>
      <c r="AG96" s="9"/>
      <c r="AH96" s="9"/>
      <c r="AI96" s="9"/>
      <c r="AJ96" s="9"/>
      <c r="AK96" s="9"/>
    </row>
    <row r="97" spans="1:37" s="34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29"/>
      <c r="U97" s="29"/>
      <c r="V97" s="29"/>
      <c r="W97" s="29"/>
      <c r="X97" s="29"/>
      <c r="Y97" s="29"/>
      <c r="Z97" s="29"/>
      <c r="AA97" s="29"/>
      <c r="AB97" s="9" t="s">
        <v>154</v>
      </c>
      <c r="AC97" s="9"/>
      <c r="AD97" s="9"/>
      <c r="AE97" s="9"/>
      <c r="AF97" s="9"/>
      <c r="AG97" s="9"/>
      <c r="AH97" s="9"/>
      <c r="AI97" s="9"/>
      <c r="AJ97" s="9"/>
      <c r="AK97" s="9"/>
    </row>
    <row r="98" spans="1:37" s="34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29"/>
      <c r="U98" s="29"/>
      <c r="V98" s="29"/>
      <c r="W98" s="29"/>
      <c r="X98" s="29"/>
      <c r="Y98" s="29"/>
      <c r="Z98" s="29"/>
      <c r="AA98" s="29"/>
      <c r="AB98" s="9"/>
      <c r="AC98" s="9"/>
      <c r="AD98" s="9"/>
      <c r="AE98" s="9"/>
      <c r="AF98" s="9"/>
      <c r="AG98" s="9"/>
      <c r="AH98" s="9"/>
      <c r="AI98" s="9"/>
      <c r="AJ98" s="9"/>
      <c r="AK98" s="9"/>
    </row>
    <row r="99" spans="1:37" s="34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29"/>
      <c r="U99" s="29"/>
      <c r="V99" s="29"/>
      <c r="W99" s="29"/>
      <c r="X99" s="29"/>
      <c r="Y99" s="29"/>
      <c r="Z99" s="29"/>
      <c r="AA99" s="29"/>
      <c r="AB99" s="9"/>
      <c r="AC99" s="9"/>
      <c r="AD99" s="9"/>
      <c r="AE99" s="9"/>
      <c r="AF99" s="9"/>
      <c r="AG99" s="9"/>
      <c r="AH99" s="9"/>
      <c r="AI99" s="9"/>
      <c r="AJ99" s="9"/>
      <c r="AK99" s="9"/>
    </row>
    <row r="100" spans="1:37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29"/>
      <c r="U100" s="29"/>
      <c r="V100" s="29"/>
      <c r="W100" s="29"/>
      <c r="X100" s="29"/>
      <c r="Y100" s="29"/>
      <c r="Z100" s="29"/>
      <c r="AA100" s="2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s="34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29"/>
      <c r="U101" s="29"/>
      <c r="V101" s="29"/>
      <c r="W101" s="29"/>
      <c r="X101" s="29"/>
      <c r="Y101" s="29"/>
      <c r="Z101" s="29"/>
      <c r="AA101" s="2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29"/>
      <c r="U102" s="29"/>
      <c r="V102" s="29"/>
      <c r="W102" s="29"/>
      <c r="X102" s="29"/>
      <c r="Y102" s="29"/>
      <c r="Z102" s="29"/>
      <c r="AA102" s="2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29"/>
      <c r="U103" s="29"/>
      <c r="V103" s="29"/>
      <c r="W103" s="29"/>
      <c r="X103" s="29"/>
      <c r="Y103" s="29"/>
      <c r="Z103" s="29"/>
      <c r="AA103" s="2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29"/>
      <c r="U104" s="29"/>
      <c r="V104" s="29"/>
      <c r="W104" s="29"/>
      <c r="X104" s="29"/>
      <c r="Y104" s="29"/>
      <c r="Z104" s="29"/>
      <c r="AA104" s="2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29"/>
      <c r="U105" s="29"/>
      <c r="V105" s="29"/>
      <c r="W105" s="29"/>
      <c r="X105" s="29"/>
      <c r="Y105" s="29"/>
      <c r="Z105" s="29"/>
      <c r="AA105" s="2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29"/>
      <c r="U106" s="29"/>
      <c r="V106" s="29"/>
      <c r="W106" s="29"/>
      <c r="X106" s="29"/>
      <c r="Y106" s="29"/>
      <c r="Z106" s="29"/>
      <c r="AA106" s="2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29"/>
      <c r="U107" s="29"/>
      <c r="V107" s="29"/>
      <c r="W107" s="29"/>
      <c r="X107" s="29"/>
      <c r="Y107" s="29"/>
      <c r="Z107" s="29"/>
      <c r="AA107" s="2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29"/>
      <c r="U108" s="29"/>
      <c r="V108" s="29"/>
      <c r="W108" s="29"/>
      <c r="X108" s="29"/>
      <c r="Y108" s="29"/>
      <c r="Z108" s="29"/>
      <c r="AA108" s="2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29"/>
      <c r="U109" s="29"/>
      <c r="V109" s="29"/>
      <c r="W109" s="29"/>
      <c r="X109" s="29"/>
      <c r="Y109" s="29"/>
      <c r="Z109" s="29"/>
      <c r="AA109" s="2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s="34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29"/>
      <c r="U110" s="29"/>
      <c r="V110" s="29"/>
      <c r="W110" s="29"/>
      <c r="X110" s="29"/>
      <c r="Y110" s="29"/>
      <c r="Z110" s="29"/>
      <c r="AA110" s="2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s="34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29"/>
      <c r="U111" s="29"/>
      <c r="V111" s="29"/>
      <c r="W111" s="29"/>
      <c r="X111" s="29"/>
      <c r="Y111" s="29"/>
      <c r="Z111" s="29"/>
      <c r="AA111" s="2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s="34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29"/>
      <c r="U112" s="29"/>
      <c r="V112" s="29"/>
      <c r="W112" s="29"/>
      <c r="X112" s="29"/>
      <c r="Y112" s="29"/>
      <c r="Z112" s="29"/>
      <c r="AA112" s="2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s="34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29"/>
      <c r="U113" s="29"/>
      <c r="V113" s="29"/>
      <c r="W113" s="29"/>
      <c r="X113" s="29"/>
      <c r="Y113" s="29"/>
      <c r="Z113" s="29"/>
      <c r="AA113" s="2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s="34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29"/>
      <c r="U114" s="29"/>
      <c r="V114" s="29"/>
      <c r="W114" s="29"/>
      <c r="X114" s="29"/>
      <c r="Y114" s="29"/>
      <c r="Z114" s="29"/>
      <c r="AA114" s="2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s="34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29"/>
      <c r="U115" s="29"/>
      <c r="V115" s="29"/>
      <c r="W115" s="29"/>
      <c r="X115" s="29"/>
      <c r="Y115" s="29"/>
      <c r="Z115" s="29"/>
      <c r="AA115" s="2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s="34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29"/>
      <c r="U116" s="29"/>
      <c r="V116" s="29"/>
      <c r="W116" s="29"/>
      <c r="X116" s="29"/>
      <c r="Y116" s="29"/>
      <c r="Z116" s="29"/>
      <c r="AA116" s="29"/>
      <c r="AB116" s="9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 s="34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29"/>
      <c r="U117" s="29"/>
      <c r="V117" s="29"/>
      <c r="W117" s="29"/>
      <c r="X117" s="29"/>
      <c r="Y117" s="29"/>
      <c r="Z117" s="29"/>
      <c r="AA117" s="29"/>
      <c r="AB117" s="9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 s="34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29"/>
      <c r="U118" s="29"/>
      <c r="V118" s="29"/>
      <c r="W118" s="29"/>
      <c r="X118" s="29"/>
      <c r="Y118" s="29"/>
      <c r="Z118" s="29"/>
      <c r="AA118" s="29"/>
      <c r="AB118" s="9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37" s="34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29"/>
      <c r="U119" s="29"/>
      <c r="V119" s="29"/>
      <c r="W119" s="29"/>
      <c r="X119" s="29"/>
      <c r="Y119" s="29"/>
      <c r="Z119" s="29"/>
      <c r="AA119" s="29"/>
      <c r="AB119" s="9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37" s="34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29"/>
      <c r="U120" s="29"/>
      <c r="V120" s="29"/>
      <c r="W120" s="29"/>
      <c r="X120" s="29"/>
      <c r="Y120" s="29"/>
      <c r="Z120" s="29"/>
      <c r="AA120" s="29"/>
      <c r="AB120" s="9"/>
      <c r="AC120" s="9"/>
      <c r="AD120" s="9"/>
      <c r="AE120" s="9"/>
      <c r="AF120" s="9"/>
      <c r="AG120" s="9"/>
      <c r="AH120" s="9"/>
      <c r="AI120" s="9"/>
      <c r="AJ120" s="9"/>
      <c r="AK120" s="9"/>
    </row>
    <row r="121" spans="1:37" s="34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29"/>
      <c r="U121" s="29"/>
      <c r="V121" s="29"/>
      <c r="W121" s="29"/>
      <c r="X121" s="29"/>
      <c r="Y121" s="29"/>
      <c r="Z121" s="29"/>
      <c r="AA121" s="29"/>
      <c r="AB121" s="9"/>
      <c r="AC121" s="9"/>
      <c r="AD121" s="9"/>
      <c r="AE121" s="9"/>
      <c r="AF121" s="9"/>
      <c r="AG121" s="9"/>
      <c r="AH121" s="9"/>
      <c r="AI121" s="9"/>
      <c r="AJ121" s="9"/>
      <c r="AK121" s="9"/>
    </row>
    <row r="122" spans="1:37" s="34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29"/>
      <c r="U122" s="29"/>
      <c r="V122" s="29"/>
      <c r="W122" s="29"/>
      <c r="X122" s="29"/>
      <c r="Y122" s="29"/>
      <c r="Z122" s="29"/>
      <c r="AA122" s="29"/>
      <c r="AB122" s="9"/>
      <c r="AC122" s="9"/>
      <c r="AD122" s="9"/>
      <c r="AE122" s="9"/>
      <c r="AF122" s="9"/>
      <c r="AG122" s="9"/>
      <c r="AH122" s="9"/>
      <c r="AI122" s="9"/>
      <c r="AJ122" s="9"/>
      <c r="AK122" s="9"/>
    </row>
    <row r="123" spans="1:37" s="34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29"/>
      <c r="U123" s="29"/>
      <c r="V123" s="29"/>
      <c r="W123" s="29"/>
      <c r="X123" s="29"/>
      <c r="Y123" s="29"/>
      <c r="Z123" s="29"/>
      <c r="AA123" s="29"/>
      <c r="AB123" s="9"/>
      <c r="AC123" s="9"/>
      <c r="AD123" s="9"/>
      <c r="AE123" s="9"/>
      <c r="AF123" s="9"/>
      <c r="AG123" s="9"/>
      <c r="AH123" s="9"/>
      <c r="AI123" s="9"/>
      <c r="AJ123" s="9"/>
      <c r="AK123" s="9"/>
    </row>
    <row r="124" spans="1:37" s="34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29"/>
      <c r="U124" s="29"/>
      <c r="V124" s="29"/>
      <c r="W124" s="29"/>
      <c r="X124" s="29"/>
      <c r="Y124" s="29"/>
      <c r="Z124" s="29"/>
      <c r="AA124" s="29"/>
      <c r="AB124" s="9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37" s="34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29"/>
      <c r="U125" s="29"/>
      <c r="V125" s="29"/>
      <c r="W125" s="29"/>
      <c r="X125" s="29"/>
      <c r="Y125" s="29"/>
      <c r="Z125" s="29"/>
      <c r="AA125" s="29"/>
      <c r="AB125" s="9"/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s="34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29"/>
      <c r="U126" s="29"/>
      <c r="V126" s="29"/>
      <c r="W126" s="29"/>
      <c r="X126" s="29"/>
      <c r="Y126" s="29"/>
      <c r="Z126" s="29"/>
      <c r="AA126" s="29"/>
      <c r="AB126" s="9"/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s="34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29"/>
      <c r="U127" s="29"/>
      <c r="V127" s="29"/>
      <c r="W127" s="29"/>
      <c r="X127" s="29"/>
      <c r="Y127" s="29"/>
      <c r="Z127" s="29"/>
      <c r="AA127" s="29"/>
      <c r="AB127" s="9"/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29"/>
      <c r="U128" s="29"/>
      <c r="V128" s="29"/>
      <c r="W128" s="29"/>
      <c r="X128" s="29"/>
      <c r="Y128" s="29"/>
      <c r="Z128" s="29"/>
      <c r="AA128" s="29"/>
      <c r="AB128" s="9"/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29"/>
      <c r="U129" s="29"/>
      <c r="V129" s="29"/>
      <c r="W129" s="29"/>
      <c r="X129" s="29"/>
      <c r="Y129" s="29"/>
      <c r="Z129" s="29"/>
      <c r="AA129" s="29"/>
      <c r="AB129" s="9"/>
      <c r="AC129" s="9"/>
      <c r="AD129" s="9"/>
      <c r="AE129" s="9"/>
      <c r="AF129" s="9"/>
      <c r="AG129" s="9"/>
      <c r="AH129" s="9"/>
      <c r="AI129" s="9"/>
      <c r="AJ129" s="9"/>
      <c r="AK129" s="9"/>
    </row>
    <row r="130" spans="1:37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29"/>
      <c r="U130" s="29"/>
      <c r="V130" s="29"/>
      <c r="W130" s="29"/>
      <c r="X130" s="29"/>
      <c r="Y130" s="29"/>
      <c r="Z130" s="29"/>
      <c r="AA130" s="29"/>
      <c r="AB130" s="9"/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29"/>
      <c r="U131" s="29"/>
      <c r="V131" s="29"/>
      <c r="W131" s="29"/>
      <c r="X131" s="29"/>
      <c r="Y131" s="29"/>
      <c r="Z131" s="29"/>
      <c r="AA131" s="29"/>
      <c r="AB131" s="9"/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29"/>
      <c r="U132" s="29"/>
      <c r="V132" s="29"/>
      <c r="W132" s="29"/>
      <c r="X132" s="29"/>
      <c r="Y132" s="29"/>
      <c r="Z132" s="29"/>
      <c r="AA132" s="29"/>
      <c r="AB132" s="9"/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29"/>
      <c r="U133" s="29"/>
      <c r="V133" s="29"/>
      <c r="W133" s="29"/>
      <c r="X133" s="29"/>
      <c r="Y133" s="29"/>
      <c r="Z133" s="29"/>
      <c r="AA133" s="29"/>
      <c r="AB133" s="9"/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29"/>
      <c r="U134" s="29"/>
      <c r="V134" s="29"/>
      <c r="W134" s="29"/>
      <c r="X134" s="29"/>
      <c r="Y134" s="29"/>
      <c r="Z134" s="29"/>
      <c r="AA134" s="29"/>
      <c r="AB134" s="9"/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29"/>
      <c r="U135" s="29"/>
      <c r="V135" s="29"/>
      <c r="W135" s="29"/>
      <c r="X135" s="29"/>
      <c r="Y135" s="29"/>
      <c r="Z135" s="29"/>
      <c r="AA135" s="29"/>
      <c r="AB135" s="9"/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29"/>
      <c r="U136" s="29"/>
      <c r="V136" s="29"/>
      <c r="W136" s="29"/>
      <c r="X136" s="29"/>
      <c r="Y136" s="29"/>
      <c r="Z136" s="29"/>
      <c r="AA136" s="29"/>
      <c r="AB136" s="9"/>
      <c r="AC136" s="9"/>
      <c r="AD136" s="9"/>
      <c r="AE136" s="9"/>
      <c r="AF136" s="9"/>
      <c r="AG136" s="9"/>
      <c r="AH136" s="9"/>
      <c r="AI136" s="9"/>
      <c r="AJ136" s="9"/>
      <c r="AK136" s="9"/>
    </row>
    <row r="137" spans="1:37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29"/>
      <c r="U137" s="29"/>
      <c r="V137" s="29"/>
      <c r="W137" s="29"/>
      <c r="X137" s="29"/>
      <c r="Y137" s="29"/>
      <c r="Z137" s="29"/>
      <c r="AA137" s="29"/>
      <c r="AB137" s="9"/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29"/>
      <c r="U138" s="29"/>
      <c r="V138" s="29"/>
      <c r="W138" s="29"/>
      <c r="X138" s="29"/>
      <c r="Y138" s="29"/>
      <c r="Z138" s="29"/>
      <c r="AA138" s="29"/>
      <c r="AB138" s="9"/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29"/>
      <c r="U139" s="29"/>
      <c r="V139" s="29"/>
      <c r="W139" s="29"/>
      <c r="X139" s="29"/>
      <c r="Y139" s="29"/>
      <c r="Z139" s="29"/>
      <c r="AA139" s="29"/>
      <c r="AB139" s="9"/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29"/>
      <c r="U140" s="29"/>
      <c r="V140" s="29"/>
      <c r="W140" s="29"/>
      <c r="X140" s="29"/>
      <c r="Y140" s="29"/>
      <c r="Z140" s="29"/>
      <c r="AA140" s="29"/>
      <c r="AB140" s="9"/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29"/>
      <c r="U141" s="29"/>
      <c r="V141" s="29"/>
      <c r="W141" s="29"/>
      <c r="X141" s="29"/>
      <c r="Y141" s="29"/>
      <c r="Z141" s="29"/>
      <c r="AA141" s="29"/>
      <c r="AB141" s="9"/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29"/>
      <c r="U142" s="29"/>
      <c r="V142" s="29"/>
      <c r="W142" s="29"/>
      <c r="X142" s="29"/>
      <c r="Y142" s="29"/>
      <c r="Z142" s="29"/>
      <c r="AA142" s="29"/>
      <c r="AB142" s="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29"/>
      <c r="U143" s="29"/>
      <c r="V143" s="29"/>
      <c r="W143" s="29"/>
      <c r="X143" s="29"/>
      <c r="Y143" s="29"/>
      <c r="Z143" s="29"/>
      <c r="AA143" s="29"/>
      <c r="AB143" s="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29"/>
      <c r="U144" s="29"/>
      <c r="V144" s="29"/>
      <c r="W144" s="29"/>
      <c r="X144" s="29"/>
      <c r="Y144" s="29"/>
      <c r="Z144" s="29"/>
      <c r="AA144" s="29"/>
      <c r="AB144" s="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29"/>
      <c r="U145" s="29"/>
      <c r="V145" s="29"/>
      <c r="W145" s="29"/>
      <c r="X145" s="29"/>
      <c r="Y145" s="29"/>
      <c r="Z145" s="29"/>
      <c r="AA145" s="29"/>
      <c r="AB145" s="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29"/>
      <c r="U146" s="29"/>
      <c r="V146" s="29"/>
      <c r="W146" s="29"/>
      <c r="X146" s="29"/>
      <c r="Y146" s="29"/>
      <c r="Z146" s="29"/>
      <c r="AA146" s="29"/>
      <c r="AB146" s="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29"/>
      <c r="U147" s="29"/>
      <c r="V147" s="29"/>
      <c r="W147" s="29"/>
      <c r="X147" s="29"/>
      <c r="Y147" s="29"/>
      <c r="Z147" s="29"/>
      <c r="AA147" s="29"/>
      <c r="AB147" s="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29"/>
      <c r="U148" s="29"/>
      <c r="V148" s="29"/>
      <c r="W148" s="29"/>
      <c r="X148" s="29"/>
      <c r="Y148" s="29"/>
      <c r="Z148" s="29"/>
      <c r="AA148" s="29"/>
      <c r="AB148" s="9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29"/>
      <c r="U149" s="29"/>
      <c r="V149" s="29"/>
      <c r="W149" s="29"/>
      <c r="X149" s="29"/>
      <c r="Y149" s="29"/>
      <c r="Z149" s="29"/>
      <c r="AA149" s="29"/>
      <c r="AB149" s="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29"/>
      <c r="U150" s="29"/>
      <c r="V150" s="29"/>
      <c r="W150" s="29"/>
      <c r="X150" s="29"/>
      <c r="Y150" s="29"/>
      <c r="Z150" s="29"/>
      <c r="AA150" s="29"/>
      <c r="AB150" s="9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29"/>
      <c r="U151" s="29"/>
      <c r="V151" s="29"/>
      <c r="W151" s="29"/>
      <c r="X151" s="29"/>
      <c r="Y151" s="29"/>
      <c r="Z151" s="29"/>
      <c r="AA151" s="29"/>
      <c r="AB151" s="9"/>
      <c r="AC151" s="9"/>
      <c r="AD151" s="9"/>
      <c r="AE151" s="9"/>
      <c r="AF151" s="9"/>
      <c r="AG151" s="9"/>
      <c r="AH151" s="9"/>
      <c r="AI151" s="9"/>
      <c r="AJ151" s="9"/>
      <c r="AK151" s="9"/>
    </row>
    <row r="152" spans="1:37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29"/>
      <c r="U152" s="29"/>
      <c r="V152" s="29"/>
      <c r="W152" s="29"/>
      <c r="X152" s="29"/>
      <c r="Y152" s="29"/>
      <c r="Z152" s="29"/>
      <c r="AA152" s="29"/>
      <c r="AB152" s="9"/>
      <c r="AC152" s="9"/>
      <c r="AD152" s="9"/>
      <c r="AE152" s="9"/>
      <c r="AF152" s="9"/>
      <c r="AG152" s="9"/>
      <c r="AH152" s="9"/>
      <c r="AI152" s="9"/>
      <c r="AJ152" s="9"/>
      <c r="AK152" s="9"/>
    </row>
    <row r="153" spans="1:37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29"/>
      <c r="U153" s="29"/>
      <c r="V153" s="29"/>
      <c r="W153" s="29"/>
      <c r="X153" s="29"/>
      <c r="Y153" s="29"/>
      <c r="Z153" s="29"/>
      <c r="AA153" s="29"/>
      <c r="AB153" s="9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29"/>
      <c r="U154" s="29"/>
      <c r="V154" s="29"/>
      <c r="W154" s="29"/>
      <c r="X154" s="29"/>
      <c r="Y154" s="29"/>
      <c r="Z154" s="29"/>
      <c r="AA154" s="29"/>
      <c r="AB154" s="9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1:37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29"/>
      <c r="U155" s="29"/>
      <c r="V155" s="29"/>
      <c r="W155" s="29"/>
      <c r="X155" s="29"/>
      <c r="Y155" s="29"/>
      <c r="Z155" s="29"/>
      <c r="AA155" s="29"/>
      <c r="AB155" s="9"/>
      <c r="AC155" s="9"/>
      <c r="AD155" s="9"/>
      <c r="AE155" s="9"/>
      <c r="AF155" s="9"/>
      <c r="AG155" s="9"/>
      <c r="AH155" s="9"/>
      <c r="AI155" s="9"/>
      <c r="AJ155" s="9"/>
      <c r="AK155" s="9"/>
    </row>
    <row r="156" spans="1:37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29"/>
      <c r="U156" s="29"/>
      <c r="V156" s="29"/>
      <c r="W156" s="29"/>
      <c r="X156" s="29"/>
      <c r="Y156" s="29"/>
      <c r="Z156" s="29"/>
      <c r="AA156" s="29"/>
      <c r="AB156" s="9"/>
      <c r="AC156" s="9"/>
      <c r="AD156" s="9"/>
      <c r="AE156" s="9"/>
      <c r="AF156" s="9"/>
      <c r="AG156" s="9"/>
      <c r="AH156" s="9"/>
      <c r="AI156" s="9"/>
      <c r="AJ156" s="9"/>
      <c r="AK156" s="9"/>
    </row>
    <row r="157" spans="1:37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29"/>
      <c r="U157" s="29"/>
      <c r="V157" s="29"/>
      <c r="W157" s="29"/>
      <c r="X157" s="29"/>
      <c r="Y157" s="29"/>
      <c r="Z157" s="29"/>
      <c r="AA157" s="29"/>
      <c r="AB157" s="9"/>
      <c r="AC157" s="9"/>
      <c r="AD157" s="9"/>
      <c r="AE157" s="9"/>
      <c r="AF157" s="9"/>
      <c r="AG157" s="9"/>
      <c r="AH157" s="9"/>
      <c r="AI157" s="9"/>
      <c r="AJ157" s="9"/>
      <c r="AK157" s="9"/>
    </row>
    <row r="158" spans="1:37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29"/>
      <c r="U158" s="29"/>
      <c r="V158" s="29"/>
      <c r="W158" s="29"/>
      <c r="X158" s="29"/>
      <c r="Y158" s="29"/>
      <c r="Z158" s="29"/>
      <c r="AA158" s="29"/>
      <c r="AB158" s="9"/>
      <c r="AC158" s="9"/>
      <c r="AD158" s="9"/>
      <c r="AE158" s="9"/>
      <c r="AF158" s="9"/>
      <c r="AG158" s="9"/>
      <c r="AH158" s="9"/>
      <c r="AI158" s="9"/>
      <c r="AJ158" s="9"/>
      <c r="AK158" s="9"/>
    </row>
    <row r="159" spans="1:37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29"/>
      <c r="U159" s="29"/>
      <c r="V159" s="29"/>
      <c r="W159" s="29"/>
      <c r="X159" s="29"/>
      <c r="Y159" s="29"/>
      <c r="Z159" s="29"/>
      <c r="AA159" s="29"/>
      <c r="AB159" s="9"/>
      <c r="AC159" s="9"/>
      <c r="AD159" s="9"/>
      <c r="AE159" s="9"/>
      <c r="AF159" s="9"/>
      <c r="AG159" s="9"/>
      <c r="AH159" s="9"/>
      <c r="AI159" s="9"/>
      <c r="AJ159" s="9"/>
      <c r="AK159" s="9"/>
    </row>
    <row r="160" spans="1:37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29"/>
      <c r="U160" s="29"/>
      <c r="V160" s="29"/>
      <c r="W160" s="29"/>
      <c r="X160" s="29"/>
      <c r="Y160" s="29"/>
      <c r="Z160" s="29"/>
      <c r="AA160" s="29"/>
      <c r="AB160" s="9"/>
      <c r="AC160" s="9"/>
      <c r="AD160" s="9"/>
      <c r="AE160" s="9"/>
      <c r="AF160" s="9"/>
      <c r="AG160" s="9"/>
      <c r="AH160" s="9"/>
      <c r="AI160" s="9"/>
      <c r="AJ160" s="9"/>
      <c r="AK160" s="9"/>
    </row>
    <row r="161" spans="1:37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29"/>
      <c r="U161" s="29"/>
      <c r="V161" s="29"/>
      <c r="W161" s="29"/>
      <c r="X161" s="29"/>
      <c r="Y161" s="29"/>
      <c r="Z161" s="29"/>
      <c r="AA161" s="29"/>
      <c r="AB161" s="9"/>
      <c r="AC161" s="9"/>
      <c r="AD161" s="9"/>
      <c r="AE161" s="9"/>
      <c r="AF161" s="9"/>
      <c r="AG161" s="9"/>
      <c r="AH161" s="9"/>
      <c r="AI161" s="9"/>
      <c r="AJ161" s="9"/>
      <c r="AK161" s="9"/>
    </row>
    <row r="162" spans="1:37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29"/>
      <c r="U162" s="29"/>
      <c r="V162" s="29"/>
      <c r="W162" s="29"/>
      <c r="X162" s="29"/>
      <c r="Y162" s="29"/>
      <c r="Z162" s="29"/>
      <c r="AA162" s="29"/>
      <c r="AB162" s="9"/>
      <c r="AC162" s="9"/>
      <c r="AD162" s="9"/>
      <c r="AE162" s="9"/>
      <c r="AF162" s="9"/>
      <c r="AG162" s="9"/>
      <c r="AH162" s="9"/>
      <c r="AI162" s="9"/>
      <c r="AJ162" s="9"/>
      <c r="AK162" s="9"/>
    </row>
    <row r="163" spans="1:37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29"/>
      <c r="U163" s="29"/>
      <c r="V163" s="29"/>
      <c r="W163" s="29"/>
      <c r="X163" s="29"/>
      <c r="Y163" s="29"/>
      <c r="Z163" s="29"/>
      <c r="AA163" s="29"/>
      <c r="AB163" s="9"/>
      <c r="AC163" s="9"/>
      <c r="AD163" s="9"/>
      <c r="AE163" s="9"/>
      <c r="AF163" s="9"/>
      <c r="AG163" s="9"/>
      <c r="AH163" s="9"/>
      <c r="AI163" s="9"/>
      <c r="AJ163" s="9"/>
      <c r="AK163" s="9"/>
    </row>
    <row r="164" spans="1:37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29"/>
      <c r="U164" s="29"/>
      <c r="V164" s="29"/>
      <c r="W164" s="29"/>
      <c r="X164" s="29"/>
      <c r="Y164" s="29"/>
      <c r="Z164" s="29"/>
      <c r="AA164" s="29"/>
      <c r="AB164" s="9"/>
      <c r="AC164" s="9"/>
      <c r="AD164" s="9"/>
      <c r="AE164" s="9"/>
      <c r="AF164" s="9"/>
      <c r="AG164" s="9"/>
      <c r="AH164" s="9"/>
      <c r="AI164" s="9"/>
      <c r="AJ164" s="9"/>
      <c r="AK164" s="9"/>
    </row>
    <row r="165" spans="1:37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29"/>
      <c r="U165" s="29"/>
      <c r="V165" s="29"/>
      <c r="W165" s="29"/>
      <c r="X165" s="29"/>
      <c r="Y165" s="29"/>
      <c r="Z165" s="29"/>
      <c r="AA165" s="29"/>
      <c r="AB165" s="9"/>
      <c r="AC165" s="9"/>
      <c r="AD165" s="9"/>
      <c r="AE165" s="9"/>
      <c r="AF165" s="9"/>
      <c r="AG165" s="9"/>
      <c r="AH165" s="9"/>
      <c r="AI165" s="9"/>
      <c r="AJ165" s="9"/>
      <c r="AK165" s="9"/>
    </row>
    <row r="166" spans="1:37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29"/>
      <c r="U166" s="29"/>
      <c r="V166" s="29"/>
      <c r="W166" s="29"/>
      <c r="X166" s="29"/>
      <c r="Y166" s="29"/>
      <c r="Z166" s="29"/>
      <c r="AA166" s="29"/>
      <c r="AB166" s="9"/>
      <c r="AC166" s="9"/>
      <c r="AD166" s="9"/>
      <c r="AE166" s="9"/>
      <c r="AF166" s="9"/>
      <c r="AG166" s="9"/>
      <c r="AH166" s="9"/>
      <c r="AI166" s="9"/>
      <c r="AJ166" s="9"/>
      <c r="AK166" s="9"/>
    </row>
    <row r="167" spans="1:37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29"/>
      <c r="U167" s="29"/>
      <c r="V167" s="29"/>
      <c r="W167" s="29"/>
      <c r="X167" s="29"/>
      <c r="Y167" s="29"/>
      <c r="Z167" s="29"/>
      <c r="AA167" s="29"/>
      <c r="AB167" s="9"/>
      <c r="AC167" s="9"/>
      <c r="AD167" s="9"/>
      <c r="AE167" s="9"/>
      <c r="AF167" s="9"/>
      <c r="AG167" s="9"/>
      <c r="AH167" s="9"/>
      <c r="AI167" s="9"/>
      <c r="AJ167" s="9"/>
      <c r="AK167" s="9"/>
    </row>
    <row r="168" spans="1:37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29"/>
      <c r="U168" s="29"/>
      <c r="V168" s="29"/>
      <c r="W168" s="29"/>
      <c r="X168" s="29"/>
      <c r="Y168" s="29"/>
      <c r="Z168" s="29"/>
      <c r="AA168" s="29"/>
      <c r="AB168" s="9"/>
      <c r="AC168" s="9"/>
      <c r="AD168" s="9"/>
      <c r="AE168" s="9"/>
      <c r="AF168" s="9"/>
      <c r="AG168" s="9"/>
      <c r="AH168" s="9"/>
      <c r="AI168" s="9"/>
      <c r="AJ168" s="9"/>
      <c r="AK168" s="9"/>
    </row>
    <row r="169" spans="1:37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29"/>
      <c r="U169" s="29"/>
      <c r="V169" s="29"/>
      <c r="W169" s="29"/>
      <c r="X169" s="29"/>
      <c r="Y169" s="29"/>
      <c r="Z169" s="29"/>
      <c r="AA169" s="29"/>
      <c r="AB169" s="9"/>
      <c r="AC169" s="9"/>
      <c r="AD169" s="9"/>
      <c r="AE169" s="9"/>
      <c r="AF169" s="9"/>
      <c r="AG169" s="9"/>
      <c r="AH169" s="9"/>
      <c r="AI169" s="9"/>
      <c r="AJ169" s="9"/>
      <c r="AK169" s="9"/>
    </row>
    <row r="170" spans="1:37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29"/>
      <c r="U170" s="29"/>
      <c r="V170" s="29"/>
      <c r="W170" s="29"/>
      <c r="X170" s="29"/>
      <c r="Y170" s="29"/>
      <c r="Z170" s="29"/>
      <c r="AA170" s="2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s="34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29"/>
      <c r="U171" s="29"/>
      <c r="V171" s="29"/>
      <c r="W171" s="29"/>
      <c r="X171" s="29"/>
      <c r="Y171" s="29"/>
      <c r="Z171" s="29"/>
      <c r="AA171" s="2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s="34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29"/>
      <c r="U172" s="29"/>
      <c r="V172" s="29"/>
      <c r="W172" s="29"/>
      <c r="X172" s="29"/>
      <c r="Y172" s="29"/>
      <c r="Z172" s="29"/>
      <c r="AA172" s="2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s="34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29"/>
      <c r="U173" s="29"/>
      <c r="V173" s="29"/>
      <c r="W173" s="29"/>
      <c r="X173" s="29"/>
      <c r="Y173" s="29"/>
      <c r="Z173" s="29"/>
      <c r="AA173" s="2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s="34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29"/>
      <c r="U174" s="29"/>
      <c r="V174" s="29"/>
      <c r="W174" s="29"/>
      <c r="X174" s="29"/>
      <c r="Y174" s="29"/>
      <c r="Z174" s="29"/>
      <c r="AA174" s="2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s="34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29"/>
      <c r="U175" s="29"/>
      <c r="V175" s="29"/>
      <c r="W175" s="29"/>
      <c r="X175" s="29"/>
      <c r="Y175" s="29"/>
      <c r="Z175" s="29"/>
      <c r="AA175" s="2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s="34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29"/>
      <c r="U176" s="29"/>
      <c r="V176" s="29"/>
      <c r="W176" s="29"/>
      <c r="X176" s="29"/>
      <c r="Y176" s="29"/>
      <c r="Z176" s="29"/>
      <c r="AA176" s="2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s="34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29"/>
      <c r="U177" s="29"/>
      <c r="V177" s="29"/>
      <c r="W177" s="29"/>
      <c r="X177" s="29"/>
      <c r="Y177" s="29"/>
      <c r="Z177" s="29"/>
      <c r="AA177" s="2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s="34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29"/>
      <c r="U178" s="29"/>
      <c r="V178" s="29"/>
      <c r="W178" s="29"/>
      <c r="X178" s="29"/>
      <c r="Y178" s="29"/>
      <c r="Z178" s="29"/>
      <c r="AA178" s="2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s="34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29"/>
      <c r="U179" s="29"/>
      <c r="V179" s="29"/>
      <c r="W179" s="29"/>
      <c r="X179" s="29"/>
      <c r="Y179" s="29"/>
      <c r="Z179" s="29"/>
      <c r="AA179" s="2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s="34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29"/>
      <c r="U180" s="29"/>
      <c r="V180" s="29"/>
      <c r="W180" s="29"/>
      <c r="X180" s="29"/>
      <c r="Y180" s="29"/>
      <c r="Z180" s="29"/>
      <c r="AA180" s="2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s="34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29"/>
      <c r="U181" s="29"/>
      <c r="V181" s="29"/>
      <c r="W181" s="29"/>
      <c r="X181" s="29"/>
      <c r="Y181" s="29"/>
      <c r="Z181" s="29"/>
      <c r="AA181" s="2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s="34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29"/>
      <c r="U182" s="29"/>
      <c r="V182" s="29"/>
      <c r="W182" s="29"/>
      <c r="X182" s="29"/>
      <c r="Y182" s="29"/>
      <c r="Z182" s="29"/>
      <c r="AA182" s="2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s="34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29"/>
      <c r="U183" s="29"/>
      <c r="V183" s="29"/>
      <c r="W183" s="29"/>
      <c r="X183" s="29"/>
      <c r="Y183" s="29"/>
      <c r="Z183" s="29"/>
      <c r="AA183" s="2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s="34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29"/>
      <c r="U184" s="29"/>
      <c r="V184" s="29"/>
      <c r="W184" s="29"/>
      <c r="X184" s="29"/>
      <c r="Y184" s="29"/>
      <c r="Z184" s="29"/>
      <c r="AA184" s="2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s="34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29"/>
      <c r="U185" s="29"/>
      <c r="V185" s="29"/>
      <c r="W185" s="29"/>
      <c r="X185" s="29"/>
      <c r="Y185" s="29"/>
      <c r="Z185" s="29"/>
      <c r="AA185" s="2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s="34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29"/>
      <c r="U186" s="29"/>
      <c r="V186" s="29"/>
      <c r="W186" s="29"/>
      <c r="X186" s="29"/>
      <c r="Y186" s="29"/>
      <c r="Z186" s="29"/>
      <c r="AA186" s="29"/>
      <c r="AB186" s="9"/>
      <c r="AC186" s="9"/>
      <c r="AD186" s="9"/>
      <c r="AE186" s="9"/>
      <c r="AF186" s="9"/>
      <c r="AG186" s="9"/>
      <c r="AH186" s="9"/>
      <c r="AI186" s="9"/>
      <c r="AJ186" s="9"/>
      <c r="AK186" s="9"/>
    </row>
    <row r="187" spans="1:37" s="34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29"/>
      <c r="U187" s="29"/>
      <c r="V187" s="29"/>
      <c r="W187" s="29"/>
      <c r="X187" s="29"/>
      <c r="Y187" s="29"/>
      <c r="Z187" s="29"/>
      <c r="AA187" s="29"/>
      <c r="AB187" s="9"/>
      <c r="AC187" s="9"/>
      <c r="AD187" s="9"/>
      <c r="AE187" s="9"/>
      <c r="AF187" s="9"/>
      <c r="AG187" s="9"/>
      <c r="AH187" s="9"/>
      <c r="AI187" s="9"/>
      <c r="AJ187" s="9"/>
      <c r="AK187" s="9"/>
    </row>
    <row r="188" spans="1:37" s="34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29"/>
      <c r="U188" s="29"/>
      <c r="V188" s="29"/>
      <c r="W188" s="29"/>
      <c r="X188" s="29"/>
      <c r="Y188" s="29"/>
      <c r="Z188" s="29"/>
      <c r="AA188" s="29"/>
      <c r="AB188" s="9"/>
      <c r="AC188" s="9"/>
      <c r="AD188" s="9"/>
      <c r="AE188" s="9"/>
      <c r="AF188" s="9"/>
      <c r="AG188" s="9"/>
      <c r="AH188" s="9"/>
      <c r="AI188" s="9"/>
      <c r="AJ188" s="9"/>
      <c r="AK188" s="9"/>
    </row>
    <row r="189" spans="1:37" s="34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29"/>
      <c r="U189" s="29"/>
      <c r="V189" s="29"/>
      <c r="W189" s="29"/>
      <c r="X189" s="29"/>
      <c r="Y189" s="29"/>
      <c r="Z189" s="29"/>
      <c r="AA189" s="29"/>
      <c r="AB189" s="9"/>
      <c r="AC189" s="9"/>
      <c r="AD189" s="9"/>
      <c r="AE189" s="9"/>
      <c r="AF189" s="9"/>
      <c r="AG189" s="9"/>
      <c r="AH189" s="9"/>
      <c r="AI189" s="9"/>
      <c r="AJ189" s="9"/>
      <c r="AK189" s="9"/>
    </row>
    <row r="190" spans="1:37" s="34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29"/>
      <c r="U190" s="29"/>
      <c r="V190" s="29"/>
      <c r="W190" s="29"/>
      <c r="X190" s="29"/>
      <c r="Y190" s="29"/>
      <c r="Z190" s="29"/>
      <c r="AA190" s="29"/>
      <c r="AB190" s="9"/>
      <c r="AC190" s="9"/>
      <c r="AD190" s="9"/>
      <c r="AE190" s="9"/>
      <c r="AF190" s="9"/>
      <c r="AG190" s="9"/>
      <c r="AH190" s="9"/>
      <c r="AI190" s="9"/>
      <c r="AJ190" s="9"/>
      <c r="AK190" s="9"/>
    </row>
    <row r="191" spans="1:37" s="34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29"/>
      <c r="U191" s="29"/>
      <c r="V191" s="29"/>
      <c r="W191" s="29"/>
      <c r="X191" s="29"/>
      <c r="Y191" s="29"/>
      <c r="Z191" s="29"/>
      <c r="AA191" s="29"/>
      <c r="AB191" s="9"/>
      <c r="AC191" s="9"/>
      <c r="AD191" s="9"/>
      <c r="AE191" s="9"/>
      <c r="AF191" s="9"/>
      <c r="AG191" s="9"/>
      <c r="AH191" s="9"/>
      <c r="AI191" s="9"/>
      <c r="AJ191" s="9"/>
      <c r="AK191" s="9"/>
    </row>
    <row r="192" spans="1:37" s="34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29"/>
      <c r="U192" s="29"/>
      <c r="V192" s="29"/>
      <c r="W192" s="29"/>
      <c r="X192" s="29"/>
      <c r="Y192" s="29"/>
      <c r="Z192" s="29"/>
      <c r="AA192" s="29"/>
      <c r="AB192" s="9"/>
      <c r="AC192" s="9"/>
      <c r="AD192" s="9"/>
      <c r="AE192" s="9"/>
      <c r="AF192" s="9"/>
      <c r="AG192" s="9"/>
      <c r="AH192" s="9"/>
      <c r="AI192" s="9"/>
      <c r="AJ192" s="9"/>
      <c r="AK192" s="9"/>
    </row>
    <row r="193" spans="1:37" s="34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29"/>
      <c r="U193" s="29"/>
      <c r="V193" s="29"/>
      <c r="W193" s="29"/>
      <c r="X193" s="29"/>
      <c r="Y193" s="29"/>
      <c r="Z193" s="29"/>
      <c r="AA193" s="29"/>
      <c r="AB193" s="9"/>
      <c r="AC193" s="9"/>
      <c r="AD193" s="9"/>
      <c r="AE193" s="9"/>
      <c r="AF193" s="9"/>
      <c r="AG193" s="9"/>
      <c r="AH193" s="9"/>
      <c r="AI193" s="9"/>
      <c r="AJ193" s="9"/>
      <c r="AK193" s="9"/>
    </row>
    <row r="194" spans="1:37" s="34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29"/>
      <c r="U194" s="29"/>
      <c r="V194" s="29"/>
      <c r="W194" s="29"/>
      <c r="X194" s="29"/>
      <c r="Y194" s="29"/>
      <c r="Z194" s="29"/>
      <c r="AA194" s="29"/>
      <c r="AB194" s="9"/>
      <c r="AC194" s="9"/>
      <c r="AD194" s="9"/>
      <c r="AE194" s="9"/>
      <c r="AF194" s="9"/>
      <c r="AG194" s="9"/>
      <c r="AH194" s="9"/>
      <c r="AI194" s="9"/>
      <c r="AJ194" s="9"/>
      <c r="AK194" s="9"/>
    </row>
    <row r="195" spans="1:37" s="34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29"/>
      <c r="U195" s="29"/>
      <c r="V195" s="29"/>
      <c r="W195" s="29"/>
      <c r="X195" s="29"/>
      <c r="Y195" s="29"/>
      <c r="Z195" s="29"/>
      <c r="AA195" s="29"/>
      <c r="AB195" s="9"/>
      <c r="AC195" s="9"/>
      <c r="AD195" s="9"/>
      <c r="AE195" s="9"/>
      <c r="AF195" s="9"/>
      <c r="AG195" s="9"/>
      <c r="AH195" s="9"/>
      <c r="AI195" s="9"/>
      <c r="AJ195" s="9"/>
      <c r="AK195" s="9"/>
    </row>
    <row r="196" spans="1:37" s="34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29"/>
      <c r="U196" s="29"/>
      <c r="V196" s="29"/>
      <c r="W196" s="29"/>
      <c r="X196" s="29"/>
      <c r="Y196" s="29"/>
      <c r="Z196" s="29"/>
      <c r="AA196" s="29"/>
      <c r="AB196" s="9"/>
      <c r="AC196" s="9"/>
      <c r="AD196" s="9"/>
      <c r="AE196" s="9"/>
      <c r="AF196" s="9"/>
      <c r="AG196" s="9"/>
      <c r="AH196" s="9"/>
      <c r="AI196" s="9"/>
      <c r="AJ196" s="9"/>
      <c r="AK196" s="9"/>
    </row>
    <row r="197" spans="1:37" s="34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29"/>
      <c r="U197" s="29"/>
      <c r="V197" s="29"/>
      <c r="W197" s="29"/>
      <c r="X197" s="29"/>
      <c r="Y197" s="29"/>
      <c r="Z197" s="29"/>
      <c r="AA197" s="29"/>
      <c r="AB197" s="9"/>
      <c r="AC197" s="9"/>
      <c r="AD197" s="9"/>
      <c r="AE197" s="9"/>
      <c r="AF197" s="9"/>
      <c r="AG197" s="9"/>
      <c r="AH197" s="9"/>
      <c r="AI197" s="9"/>
      <c r="AJ197" s="9"/>
      <c r="AK197" s="9"/>
    </row>
    <row r="198" spans="1:37" s="34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29"/>
      <c r="U198" s="29"/>
      <c r="V198" s="29"/>
      <c r="W198" s="29"/>
      <c r="X198" s="29"/>
      <c r="Y198" s="29"/>
      <c r="Z198" s="29"/>
      <c r="AA198" s="29"/>
      <c r="AB198" s="9"/>
      <c r="AC198" s="9"/>
      <c r="AD198" s="9"/>
      <c r="AE198" s="9"/>
      <c r="AF198" s="9"/>
      <c r="AG198" s="9"/>
      <c r="AH198" s="9"/>
      <c r="AI198" s="9"/>
      <c r="AJ198" s="9"/>
      <c r="AK198" s="9"/>
    </row>
    <row r="199" spans="1:37" s="34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29"/>
      <c r="U199" s="29"/>
      <c r="V199" s="29"/>
      <c r="W199" s="29"/>
      <c r="X199" s="29"/>
      <c r="Y199" s="29"/>
      <c r="Z199" s="29"/>
      <c r="AA199" s="29"/>
      <c r="AB199" s="9"/>
      <c r="AC199" s="9"/>
      <c r="AD199" s="9"/>
      <c r="AE199" s="9"/>
      <c r="AF199" s="9"/>
      <c r="AG199" s="9"/>
      <c r="AH199" s="9"/>
      <c r="AI199" s="9"/>
      <c r="AJ199" s="9"/>
      <c r="AK199" s="9"/>
    </row>
    <row r="200" spans="1:37" s="34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29"/>
      <c r="U200" s="29"/>
      <c r="V200" s="29"/>
      <c r="W200" s="29"/>
      <c r="X200" s="29"/>
      <c r="Y200" s="29"/>
      <c r="Z200" s="29"/>
      <c r="AA200" s="29"/>
      <c r="AB200" s="9"/>
      <c r="AC200" s="9"/>
      <c r="AD200" s="9"/>
      <c r="AE200" s="9"/>
      <c r="AF200" s="9"/>
      <c r="AG200" s="9"/>
      <c r="AH200" s="9"/>
      <c r="AI200" s="9"/>
      <c r="AJ200" s="9"/>
      <c r="AK200" s="9"/>
    </row>
    <row r="201" spans="1:37" s="34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29"/>
      <c r="U201" s="29"/>
      <c r="V201" s="29"/>
      <c r="W201" s="29"/>
      <c r="X201" s="29"/>
      <c r="Y201" s="29"/>
      <c r="Z201" s="29"/>
      <c r="AA201" s="29"/>
      <c r="AB201" s="9"/>
      <c r="AC201" s="9"/>
      <c r="AD201" s="9"/>
      <c r="AE201" s="9"/>
      <c r="AF201" s="9"/>
      <c r="AG201" s="9"/>
      <c r="AH201" s="9"/>
      <c r="AI201" s="9"/>
      <c r="AJ201" s="9"/>
      <c r="AK201" s="9"/>
    </row>
    <row r="202" spans="1:37" s="34" customFormat="1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29"/>
      <c r="U202" s="29"/>
      <c r="V202" s="29"/>
      <c r="W202" s="29"/>
      <c r="X202" s="29"/>
      <c r="Y202" s="29"/>
      <c r="Z202" s="29"/>
      <c r="AA202" s="29"/>
      <c r="AB202" s="9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1:37" s="34" customFormat="1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29"/>
      <c r="U203" s="29"/>
      <c r="V203" s="29"/>
      <c r="W203" s="29"/>
      <c r="X203" s="29"/>
      <c r="Y203" s="29"/>
      <c r="Z203" s="29"/>
      <c r="AA203" s="2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s="34" customFormat="1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29"/>
      <c r="U204" s="29"/>
      <c r="V204" s="29"/>
      <c r="W204" s="29"/>
      <c r="X204" s="29"/>
      <c r="Y204" s="29"/>
      <c r="Z204" s="29"/>
      <c r="AA204" s="2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s="34" customFormat="1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29"/>
      <c r="U205" s="29"/>
      <c r="V205" s="29"/>
      <c r="W205" s="29"/>
      <c r="X205" s="29"/>
      <c r="Y205" s="29"/>
      <c r="Z205" s="29"/>
      <c r="AA205" s="2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s="34" customFormat="1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29"/>
      <c r="U206" s="29"/>
      <c r="V206" s="29"/>
      <c r="W206" s="29"/>
      <c r="X206" s="29"/>
      <c r="Y206" s="29"/>
      <c r="Z206" s="29"/>
      <c r="AA206" s="2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s="34" customFormat="1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29"/>
      <c r="U207" s="29"/>
      <c r="V207" s="29"/>
      <c r="W207" s="29"/>
      <c r="X207" s="29"/>
      <c r="Y207" s="29"/>
      <c r="Z207" s="29"/>
      <c r="AA207" s="2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s="34" customFormat="1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29"/>
      <c r="U208" s="29"/>
      <c r="V208" s="29"/>
      <c r="W208" s="29"/>
      <c r="X208" s="29"/>
      <c r="Y208" s="29"/>
      <c r="Z208" s="29"/>
      <c r="AA208" s="2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s="34" customFormat="1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9"/>
      <c r="N209" s="9"/>
      <c r="O209" s="9"/>
      <c r="P209" s="9"/>
      <c r="Q209" s="9"/>
      <c r="R209" s="9"/>
      <c r="S209" s="9"/>
      <c r="T209" s="29"/>
      <c r="U209" s="29"/>
      <c r="V209" s="29"/>
      <c r="W209" s="29"/>
      <c r="X209" s="29"/>
      <c r="Y209" s="29"/>
      <c r="Z209" s="29"/>
      <c r="AA209" s="2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s="34" customFormat="1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9"/>
      <c r="N210" s="9"/>
      <c r="O210" s="9"/>
      <c r="P210" s="9"/>
      <c r="Q210" s="9"/>
      <c r="R210" s="9"/>
      <c r="S210" s="9"/>
      <c r="T210" s="29"/>
      <c r="U210" s="29"/>
      <c r="V210" s="29"/>
      <c r="W210" s="29"/>
      <c r="X210" s="29"/>
      <c r="Y210" s="29"/>
      <c r="Z210" s="29"/>
      <c r="AA210" s="2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s="34" customFormat="1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9"/>
      <c r="N211" s="9"/>
      <c r="O211" s="9"/>
      <c r="P211" s="9"/>
      <c r="Q211" s="9"/>
      <c r="R211" s="9"/>
      <c r="S211" s="9"/>
      <c r="T211" s="29"/>
      <c r="U211" s="29"/>
      <c r="V211" s="29"/>
      <c r="W211" s="29"/>
      <c r="X211" s="29"/>
      <c r="Y211" s="29"/>
      <c r="Z211" s="29"/>
      <c r="AA211" s="2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s="34" customFormat="1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9"/>
      <c r="N212" s="9"/>
      <c r="O212" s="9"/>
      <c r="P212" s="9"/>
      <c r="Q212" s="9"/>
      <c r="R212" s="9"/>
      <c r="S212" s="9"/>
      <c r="T212" s="29"/>
      <c r="U212" s="29"/>
      <c r="V212" s="29"/>
      <c r="W212" s="29"/>
      <c r="X212" s="29"/>
      <c r="Y212" s="29"/>
      <c r="Z212" s="29"/>
      <c r="AA212" s="2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27"/>
      <c r="S213" s="27"/>
      <c r="T213" s="32"/>
      <c r="U213" s="32"/>
      <c r="V213" s="32"/>
      <c r="W213" s="32"/>
      <c r="X213" s="32"/>
      <c r="Y213" s="32"/>
      <c r="Z213" s="32"/>
      <c r="AA213" s="32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</row>
    <row r="214" spans="1:37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27"/>
      <c r="S214" s="27"/>
      <c r="T214" s="32"/>
      <c r="U214" s="32"/>
      <c r="V214" s="32"/>
      <c r="W214" s="32"/>
      <c r="X214" s="32"/>
      <c r="Y214" s="32"/>
      <c r="Z214" s="32"/>
      <c r="AA214" s="32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</row>
    <row r="215" spans="1:37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32"/>
      <c r="U215" s="32"/>
      <c r="V215" s="32"/>
      <c r="W215" s="32"/>
      <c r="X215" s="32"/>
      <c r="Y215" s="32"/>
      <c r="Z215" s="32"/>
      <c r="AA215" s="32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</row>
    <row r="216" spans="1:37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27"/>
      <c r="S216" s="27"/>
      <c r="T216" s="32"/>
      <c r="U216" s="32"/>
      <c r="V216" s="32"/>
      <c r="W216" s="32"/>
      <c r="X216" s="32"/>
      <c r="Y216" s="32"/>
      <c r="Z216" s="32"/>
      <c r="AA216" s="32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</row>
    <row r="217" spans="1:37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27"/>
      <c r="S217" s="27"/>
      <c r="T217" s="32"/>
      <c r="U217" s="32"/>
      <c r="V217" s="32"/>
      <c r="W217" s="32"/>
      <c r="X217" s="32"/>
      <c r="Y217" s="32"/>
      <c r="Z217" s="32"/>
      <c r="AA217" s="32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</row>
    <row r="218" spans="1:37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27"/>
      <c r="S218" s="27"/>
      <c r="T218" s="32"/>
      <c r="U218" s="32"/>
      <c r="V218" s="32"/>
      <c r="W218" s="32"/>
      <c r="X218" s="32"/>
      <c r="Y218" s="32"/>
      <c r="Z218" s="32"/>
      <c r="AA218" s="32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</row>
    <row r="219" spans="1:37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32"/>
      <c r="U219" s="32"/>
      <c r="V219" s="32"/>
      <c r="W219" s="32"/>
      <c r="X219" s="32"/>
      <c r="Y219" s="32"/>
      <c r="Z219" s="32"/>
      <c r="AA219" s="32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</row>
    <row r="220" spans="1:37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32"/>
      <c r="U220" s="32"/>
      <c r="V220" s="32"/>
      <c r="W220" s="32"/>
      <c r="X220" s="32"/>
      <c r="Y220" s="32"/>
      <c r="Z220" s="32"/>
      <c r="AA220" s="32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</row>
    <row r="221" spans="1:37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32"/>
      <c r="U221" s="32"/>
      <c r="V221" s="32"/>
      <c r="W221" s="32"/>
      <c r="X221" s="32"/>
      <c r="Y221" s="32"/>
      <c r="Z221" s="32"/>
      <c r="AA221" s="32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</row>
    <row r="222" spans="1:37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32"/>
      <c r="U222" s="32"/>
      <c r="V222" s="32"/>
      <c r="W222" s="32"/>
      <c r="X222" s="32"/>
      <c r="Y222" s="32"/>
      <c r="Z222" s="32"/>
      <c r="AA222" s="32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</row>
    <row r="223" spans="1:37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32"/>
      <c r="U223" s="32"/>
      <c r="V223" s="32"/>
      <c r="W223" s="32"/>
      <c r="X223" s="32"/>
      <c r="Y223" s="32"/>
      <c r="Z223" s="32"/>
      <c r="AA223" s="32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</row>
    <row r="224" spans="1:37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32"/>
      <c r="U224" s="32"/>
      <c r="V224" s="32"/>
      <c r="W224" s="32"/>
      <c r="X224" s="32"/>
      <c r="Y224" s="32"/>
      <c r="Z224" s="32"/>
      <c r="AA224" s="32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</row>
    <row r="225" spans="1:37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32"/>
      <c r="U225" s="32"/>
      <c r="V225" s="32"/>
      <c r="W225" s="32"/>
      <c r="X225" s="32"/>
      <c r="Y225" s="32"/>
      <c r="Z225" s="32"/>
      <c r="AA225" s="32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</row>
    <row r="226" spans="1:37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32"/>
      <c r="U226" s="32"/>
      <c r="V226" s="32"/>
      <c r="W226" s="32"/>
      <c r="X226" s="32"/>
      <c r="Y226" s="32"/>
      <c r="Z226" s="32"/>
      <c r="AA226" s="32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</row>
    <row r="227" spans="1:37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32"/>
      <c r="U227" s="32"/>
      <c r="V227" s="32"/>
      <c r="W227" s="32"/>
      <c r="X227" s="32"/>
      <c r="Y227" s="32"/>
      <c r="Z227" s="32"/>
      <c r="AA227" s="32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</row>
    <row r="228" spans="1:37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32"/>
      <c r="U228" s="32"/>
      <c r="V228" s="32"/>
      <c r="W228" s="32"/>
      <c r="X228" s="32"/>
      <c r="Y228" s="32"/>
      <c r="Z228" s="32"/>
      <c r="AA228" s="32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</row>
    <row r="229" spans="1:37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32"/>
      <c r="U229" s="32"/>
      <c r="V229" s="32"/>
      <c r="W229" s="32"/>
      <c r="X229" s="32"/>
      <c r="Y229" s="32"/>
      <c r="Z229" s="32"/>
      <c r="AA229" s="32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</row>
    <row r="230" spans="1:37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32"/>
      <c r="U230" s="32"/>
      <c r="V230" s="32"/>
      <c r="W230" s="32"/>
      <c r="X230" s="32"/>
      <c r="Y230" s="32"/>
      <c r="Z230" s="32"/>
      <c r="AA230" s="32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</row>
    <row r="231" spans="1:37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32"/>
      <c r="U231" s="32"/>
      <c r="V231" s="32"/>
      <c r="W231" s="32"/>
      <c r="X231" s="32"/>
      <c r="Y231" s="32"/>
      <c r="Z231" s="32"/>
      <c r="AA231" s="32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</row>
    <row r="232" spans="1:37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32"/>
      <c r="U232" s="32"/>
      <c r="V232" s="32"/>
      <c r="W232" s="32"/>
      <c r="X232" s="32"/>
      <c r="Y232" s="32"/>
      <c r="Z232" s="32"/>
      <c r="AA232" s="32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</row>
    <row r="233" spans="1:37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32"/>
      <c r="U233" s="32"/>
      <c r="V233" s="32"/>
      <c r="W233" s="32"/>
      <c r="X233" s="32"/>
      <c r="Y233" s="32"/>
      <c r="Z233" s="32"/>
      <c r="AA233" s="32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</row>
    <row r="234" spans="1:37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32"/>
      <c r="U234" s="32"/>
      <c r="V234" s="32"/>
      <c r="W234" s="32"/>
      <c r="X234" s="32"/>
      <c r="Y234" s="32"/>
      <c r="Z234" s="32"/>
      <c r="AA234" s="32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</row>
    <row r="235" spans="1:37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32"/>
      <c r="U235" s="32"/>
      <c r="V235" s="32"/>
      <c r="W235" s="32"/>
      <c r="X235" s="32"/>
      <c r="Y235" s="32"/>
      <c r="Z235" s="32"/>
      <c r="AA235" s="32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</row>
    <row r="236" spans="1:37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32"/>
      <c r="U236" s="32"/>
      <c r="V236" s="32"/>
      <c r="W236" s="32"/>
      <c r="X236" s="32"/>
      <c r="Y236" s="32"/>
      <c r="Z236" s="32"/>
      <c r="AA236" s="32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</row>
    <row r="237" spans="1:37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32"/>
      <c r="U237" s="32"/>
      <c r="V237" s="32"/>
      <c r="W237" s="32"/>
      <c r="X237" s="32"/>
      <c r="Y237" s="32"/>
      <c r="Z237" s="32"/>
      <c r="AA237" s="32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</row>
    <row r="238" spans="1:37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32"/>
      <c r="U238" s="32"/>
      <c r="V238" s="32"/>
      <c r="W238" s="32"/>
      <c r="X238" s="32"/>
      <c r="Y238" s="32"/>
      <c r="Z238" s="32"/>
      <c r="AA238" s="32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</row>
    <row r="239" spans="1:37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32"/>
      <c r="U239" s="32"/>
      <c r="V239" s="32"/>
      <c r="W239" s="32"/>
      <c r="X239" s="32"/>
      <c r="Y239" s="32"/>
      <c r="Z239" s="32"/>
      <c r="AA239" s="32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</row>
    <row r="240" spans="1:37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32"/>
      <c r="U240" s="32"/>
      <c r="V240" s="32"/>
      <c r="W240" s="32"/>
      <c r="X240" s="32"/>
      <c r="Y240" s="32"/>
      <c r="Z240" s="32"/>
      <c r="AA240" s="32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</row>
    <row r="241" spans="1:37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32"/>
      <c r="U241" s="32"/>
      <c r="V241" s="32"/>
      <c r="W241" s="32"/>
      <c r="X241" s="32"/>
      <c r="Y241" s="32"/>
      <c r="Z241" s="32"/>
      <c r="AA241" s="32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</row>
    <row r="242" spans="1:37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32"/>
      <c r="U242" s="32"/>
      <c r="V242" s="32"/>
      <c r="W242" s="32"/>
      <c r="X242" s="32"/>
      <c r="Y242" s="32"/>
      <c r="Z242" s="32"/>
      <c r="AA242" s="32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</row>
    <row r="243" spans="1:37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32"/>
      <c r="U243" s="32"/>
      <c r="V243" s="32"/>
      <c r="W243" s="32"/>
      <c r="X243" s="32"/>
      <c r="Y243" s="32"/>
      <c r="Z243" s="32"/>
      <c r="AA243" s="32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</row>
    <row r="244" spans="1:37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32"/>
      <c r="U244" s="32"/>
      <c r="V244" s="32"/>
      <c r="W244" s="32"/>
      <c r="X244" s="32"/>
      <c r="Y244" s="32"/>
      <c r="Z244" s="32"/>
      <c r="AA244" s="32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</row>
    <row r="245" spans="1:37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32"/>
      <c r="U245" s="32"/>
      <c r="V245" s="32"/>
      <c r="W245" s="32"/>
      <c r="X245" s="32"/>
      <c r="Y245" s="32"/>
      <c r="Z245" s="32"/>
      <c r="AA245" s="32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</row>
    <row r="246" spans="1:37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32"/>
      <c r="U246" s="32"/>
      <c r="V246" s="32"/>
      <c r="W246" s="32"/>
      <c r="X246" s="32"/>
      <c r="Y246" s="32"/>
      <c r="Z246" s="32"/>
      <c r="AA246" s="32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</row>
    <row r="247" spans="1:37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32"/>
      <c r="U247" s="32"/>
      <c r="V247" s="32"/>
      <c r="W247" s="32"/>
      <c r="X247" s="32"/>
      <c r="Y247" s="32"/>
      <c r="Z247" s="32"/>
      <c r="AA247" s="32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</row>
    <row r="248" spans="1:37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32"/>
      <c r="U248" s="32"/>
      <c r="V248" s="32"/>
      <c r="W248" s="32"/>
      <c r="X248" s="32"/>
      <c r="Y248" s="32"/>
      <c r="Z248" s="32"/>
      <c r="AA248" s="32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</row>
    <row r="249" spans="1:37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32"/>
      <c r="U249" s="32"/>
      <c r="V249" s="32"/>
      <c r="W249" s="32"/>
      <c r="X249" s="32"/>
      <c r="Y249" s="32"/>
      <c r="Z249" s="32"/>
      <c r="AA249" s="32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</row>
    <row r="250" spans="1:37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32"/>
      <c r="U250" s="32"/>
      <c r="V250" s="32"/>
      <c r="W250" s="32"/>
      <c r="X250" s="32"/>
      <c r="Y250" s="32"/>
      <c r="Z250" s="32"/>
      <c r="AA250" s="32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</row>
    <row r="251" spans="1:37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32"/>
      <c r="U251" s="32"/>
      <c r="V251" s="32"/>
      <c r="W251" s="32"/>
      <c r="X251" s="32"/>
      <c r="Y251" s="32"/>
      <c r="Z251" s="32"/>
      <c r="AA251" s="32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</row>
    <row r="252" spans="1:37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32"/>
      <c r="U252" s="32"/>
      <c r="V252" s="32"/>
      <c r="W252" s="32"/>
      <c r="X252" s="32"/>
      <c r="Y252" s="32"/>
      <c r="Z252" s="32"/>
      <c r="AA252" s="32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</row>
    <row r="253" spans="1:37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27"/>
      <c r="S253" s="27"/>
      <c r="T253" s="32"/>
      <c r="U253" s="32"/>
      <c r="V253" s="32"/>
      <c r="W253" s="32"/>
      <c r="X253" s="32"/>
      <c r="Y253" s="32"/>
      <c r="Z253" s="32"/>
      <c r="AA253" s="32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</row>
    <row r="254" spans="1:37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27"/>
      <c r="S254" s="27"/>
      <c r="T254" s="32"/>
      <c r="U254" s="32"/>
      <c r="V254" s="32"/>
      <c r="W254" s="32"/>
      <c r="X254" s="32"/>
      <c r="Y254" s="32"/>
      <c r="Z254" s="32"/>
      <c r="AA254" s="32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</row>
    <row r="255" spans="1:37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32"/>
      <c r="U255" s="32"/>
      <c r="V255" s="32"/>
      <c r="W255" s="32"/>
      <c r="X255" s="32"/>
      <c r="Y255" s="32"/>
      <c r="Z255" s="32"/>
      <c r="AA255" s="32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</row>
    <row r="256" spans="1:37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27"/>
      <c r="S256" s="27"/>
      <c r="T256" s="32"/>
      <c r="U256" s="32"/>
      <c r="V256" s="32"/>
      <c r="W256" s="32"/>
      <c r="X256" s="32"/>
      <c r="Y256" s="32"/>
      <c r="Z256" s="32"/>
      <c r="AA256" s="32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</row>
    <row r="257" spans="1:37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27"/>
      <c r="S257" s="27"/>
      <c r="T257" s="32"/>
      <c r="U257" s="32"/>
      <c r="V257" s="32"/>
      <c r="W257" s="32"/>
      <c r="X257" s="32"/>
      <c r="Y257" s="32"/>
      <c r="Z257" s="32"/>
      <c r="AA257" s="32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</row>
    <row r="258" spans="1:37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7"/>
      <c r="N258" s="27"/>
      <c r="O258" s="27"/>
      <c r="P258" s="27"/>
      <c r="Q258" s="27"/>
      <c r="R258" s="27"/>
      <c r="S258" s="27"/>
      <c r="T258" s="32"/>
      <c r="U258" s="32"/>
      <c r="V258" s="32"/>
      <c r="W258" s="32"/>
      <c r="X258" s="32"/>
      <c r="Y258" s="32"/>
      <c r="Z258" s="32"/>
      <c r="AA258" s="32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</row>
    <row r="259" spans="1:37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7"/>
      <c r="N259" s="27"/>
      <c r="O259" s="27"/>
      <c r="P259" s="27"/>
      <c r="Q259" s="27"/>
      <c r="R259" s="27"/>
      <c r="S259" s="27"/>
      <c r="T259" s="32"/>
      <c r="U259" s="32"/>
      <c r="V259" s="32"/>
      <c r="W259" s="32"/>
      <c r="X259" s="32"/>
      <c r="Y259" s="32"/>
      <c r="Z259" s="32"/>
      <c r="AA259" s="32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</row>
    <row r="260" spans="1:37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7"/>
      <c r="N260" s="27"/>
      <c r="O260" s="27"/>
      <c r="P260" s="27"/>
      <c r="Q260" s="27"/>
      <c r="R260" s="27"/>
      <c r="S260" s="27"/>
      <c r="T260" s="32"/>
      <c r="U260" s="32"/>
      <c r="V260" s="32"/>
      <c r="W260" s="32"/>
      <c r="X260" s="32"/>
      <c r="Y260" s="32"/>
      <c r="Z260" s="32"/>
      <c r="AA260" s="32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</row>
    <row r="261" spans="1:37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7"/>
      <c r="N261" s="27"/>
      <c r="O261" s="27"/>
      <c r="P261" s="27"/>
      <c r="Q261" s="27"/>
      <c r="R261" s="27"/>
      <c r="S261" s="27"/>
      <c r="T261" s="32"/>
      <c r="U261" s="32"/>
      <c r="V261" s="32"/>
      <c r="W261" s="32"/>
      <c r="X261" s="32"/>
      <c r="Y261" s="32"/>
      <c r="Z261" s="32"/>
      <c r="AA261" s="32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</row>
    <row r="262" spans="1:37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7"/>
      <c r="N262" s="27"/>
      <c r="O262" s="27"/>
      <c r="P262" s="27"/>
      <c r="Q262" s="27"/>
      <c r="R262" s="27"/>
      <c r="S262" s="27"/>
      <c r="T262" s="32"/>
      <c r="U262" s="32"/>
      <c r="V262" s="32"/>
      <c r="W262" s="32"/>
      <c r="X262" s="32"/>
      <c r="Y262" s="32"/>
      <c r="Z262" s="32"/>
      <c r="AA262" s="32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</row>
    <row r="263" spans="1:37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7"/>
      <c r="N263" s="27"/>
      <c r="O263" s="27"/>
      <c r="P263" s="27"/>
      <c r="Q263" s="27"/>
      <c r="R263" s="27"/>
      <c r="S263" s="27"/>
      <c r="T263" s="32"/>
      <c r="U263" s="32"/>
      <c r="V263" s="32"/>
      <c r="W263" s="32"/>
      <c r="X263" s="32"/>
      <c r="Y263" s="32"/>
      <c r="Z263" s="32"/>
      <c r="AA263" s="32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</row>
    <row r="264" spans="1:37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7"/>
      <c r="N264" s="27"/>
      <c r="O264" s="27"/>
      <c r="P264" s="27"/>
      <c r="Q264" s="27"/>
      <c r="R264" s="27"/>
      <c r="S264" s="27"/>
      <c r="T264" s="32"/>
      <c r="U264" s="32"/>
      <c r="V264" s="32"/>
      <c r="W264" s="32"/>
      <c r="X264" s="32"/>
      <c r="Y264" s="32"/>
      <c r="Z264" s="32"/>
      <c r="AA264" s="32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</row>
    <row r="265" spans="1:37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7"/>
      <c r="N265" s="27"/>
      <c r="O265" s="27"/>
      <c r="P265" s="27"/>
      <c r="Q265" s="27"/>
      <c r="R265" s="27"/>
      <c r="S265" s="27"/>
      <c r="T265" s="32"/>
      <c r="U265" s="32"/>
      <c r="V265" s="32"/>
      <c r="W265" s="32"/>
      <c r="X265" s="32"/>
      <c r="Y265" s="32"/>
      <c r="Z265" s="32"/>
      <c r="AA265" s="32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</row>
    <row r="266" spans="1:37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7"/>
      <c r="N266" s="27"/>
      <c r="O266" s="27"/>
      <c r="P266" s="27"/>
      <c r="Q266" s="27"/>
      <c r="R266" s="27"/>
      <c r="S266" s="27"/>
      <c r="T266" s="32"/>
      <c r="U266" s="32"/>
      <c r="V266" s="32"/>
      <c r="W266" s="32"/>
      <c r="X266" s="32"/>
      <c r="Y266" s="32"/>
      <c r="Z266" s="32"/>
      <c r="AA266" s="32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</row>
    <row r="267" spans="1:37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7"/>
      <c r="N267" s="27"/>
      <c r="O267" s="27"/>
      <c r="P267" s="27"/>
      <c r="Q267" s="27"/>
      <c r="R267" s="27"/>
      <c r="S267" s="27"/>
      <c r="T267" s="32"/>
      <c r="U267" s="32"/>
      <c r="V267" s="32"/>
      <c r="W267" s="32"/>
      <c r="X267" s="32"/>
      <c r="Y267" s="32"/>
      <c r="Z267" s="32"/>
      <c r="AA267" s="32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</row>
    <row r="268" spans="1:37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7"/>
      <c r="N268" s="27"/>
      <c r="O268" s="27"/>
      <c r="P268" s="27"/>
      <c r="Q268" s="27"/>
      <c r="R268" s="27"/>
      <c r="S268" s="27"/>
      <c r="T268" s="32"/>
      <c r="U268" s="32"/>
      <c r="V268" s="32"/>
      <c r="W268" s="32"/>
      <c r="X268" s="32"/>
      <c r="Y268" s="32"/>
      <c r="Z268" s="32"/>
      <c r="AA268" s="32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</row>
    <row r="269" spans="1:37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7"/>
      <c r="N269" s="27"/>
      <c r="O269" s="27"/>
      <c r="P269" s="27"/>
      <c r="Q269" s="27"/>
      <c r="R269" s="27"/>
      <c r="S269" s="27"/>
      <c r="T269" s="32"/>
      <c r="U269" s="32"/>
      <c r="V269" s="32"/>
      <c r="W269" s="32"/>
      <c r="X269" s="32"/>
      <c r="Y269" s="32"/>
      <c r="Z269" s="32"/>
      <c r="AA269" s="32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</row>
    <row r="270" spans="1:37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7"/>
      <c r="N270" s="27"/>
      <c r="O270" s="27"/>
      <c r="P270" s="27"/>
      <c r="Q270" s="27"/>
      <c r="R270" s="27"/>
      <c r="S270" s="27"/>
      <c r="T270" s="32"/>
      <c r="U270" s="32"/>
      <c r="V270" s="32"/>
      <c r="W270" s="32"/>
      <c r="X270" s="32"/>
      <c r="Y270" s="32"/>
      <c r="Z270" s="32"/>
      <c r="AA270" s="32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</row>
    <row r="271" spans="1:37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7"/>
      <c r="N271" s="27"/>
      <c r="O271" s="27"/>
      <c r="P271" s="27"/>
      <c r="Q271" s="27"/>
      <c r="R271" s="27"/>
      <c r="S271" s="27"/>
      <c r="T271" s="32"/>
      <c r="U271" s="32"/>
      <c r="V271" s="32"/>
      <c r="W271" s="32"/>
      <c r="X271" s="32"/>
      <c r="Y271" s="32"/>
      <c r="Z271" s="32"/>
      <c r="AA271" s="32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</row>
    <row r="272" spans="1:37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7"/>
      <c r="N272" s="27"/>
      <c r="O272" s="27"/>
      <c r="P272" s="27"/>
      <c r="Q272" s="27"/>
      <c r="R272" s="27"/>
      <c r="S272" s="27"/>
      <c r="T272" s="32"/>
      <c r="U272" s="32"/>
      <c r="V272" s="32"/>
      <c r="W272" s="32"/>
      <c r="X272" s="32"/>
      <c r="Y272" s="32"/>
      <c r="Z272" s="32"/>
      <c r="AA272" s="32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</row>
    <row r="273" spans="1:37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7"/>
      <c r="N273" s="27"/>
      <c r="O273" s="27"/>
      <c r="P273" s="27"/>
      <c r="Q273" s="27"/>
      <c r="R273" s="27"/>
      <c r="S273" s="27"/>
      <c r="T273" s="32"/>
      <c r="U273" s="32"/>
      <c r="V273" s="32"/>
      <c r="W273" s="32"/>
      <c r="X273" s="32"/>
      <c r="Y273" s="32"/>
      <c r="Z273" s="32"/>
      <c r="AA273" s="32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</row>
    <row r="274" spans="1:37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7"/>
      <c r="N274" s="27"/>
      <c r="O274" s="27"/>
      <c r="P274" s="27"/>
      <c r="Q274" s="27"/>
      <c r="R274" s="27"/>
      <c r="S274" s="27"/>
      <c r="T274" s="32"/>
      <c r="U274" s="32"/>
      <c r="V274" s="32"/>
      <c r="W274" s="32"/>
      <c r="X274" s="32"/>
      <c r="Y274" s="32"/>
      <c r="Z274" s="32"/>
      <c r="AA274" s="32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</row>
    <row r="275" spans="1:37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7"/>
      <c r="N275" s="27"/>
      <c r="O275" s="27"/>
      <c r="P275" s="27"/>
      <c r="Q275" s="27"/>
      <c r="R275" s="27"/>
      <c r="S275" s="27"/>
      <c r="T275" s="32"/>
      <c r="U275" s="32"/>
      <c r="V275" s="32"/>
      <c r="W275" s="32"/>
      <c r="X275" s="32"/>
      <c r="Y275" s="32"/>
      <c r="Z275" s="32"/>
      <c r="AA275" s="32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</row>
    <row r="276" spans="1:37" ht="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7"/>
      <c r="N276" s="27"/>
      <c r="O276" s="27"/>
      <c r="P276" s="27"/>
      <c r="Q276" s="27"/>
      <c r="R276" s="27"/>
      <c r="S276" s="27"/>
      <c r="T276" s="32"/>
      <c r="U276" s="32"/>
      <c r="V276" s="32"/>
      <c r="W276" s="32"/>
      <c r="X276" s="32"/>
      <c r="Y276" s="32"/>
      <c r="Z276" s="32"/>
      <c r="AA276" s="32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</row>
    <row r="277" spans="1:37" ht="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7"/>
      <c r="N277" s="27"/>
      <c r="O277" s="27"/>
      <c r="P277" s="27"/>
      <c r="Q277" s="27"/>
      <c r="R277" s="27"/>
      <c r="S277" s="27"/>
      <c r="T277" s="32"/>
      <c r="U277" s="32"/>
      <c r="V277" s="32"/>
      <c r="W277" s="32"/>
      <c r="X277" s="32"/>
      <c r="Y277" s="32"/>
      <c r="Z277" s="32"/>
      <c r="AA277" s="32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</row>
    <row r="278" spans="1:37" ht="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7"/>
      <c r="N278" s="27"/>
      <c r="O278" s="27"/>
      <c r="P278" s="27"/>
      <c r="Q278" s="27"/>
      <c r="R278" s="27"/>
      <c r="S278" s="27"/>
      <c r="T278" s="32"/>
      <c r="U278" s="32"/>
      <c r="V278" s="32"/>
      <c r="W278" s="32"/>
      <c r="X278" s="32"/>
      <c r="Y278" s="32"/>
      <c r="Z278" s="32"/>
      <c r="AA278" s="32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</row>
    <row r="279" spans="1:37" ht="1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7"/>
      <c r="N279" s="27"/>
      <c r="O279" s="27"/>
      <c r="P279" s="27"/>
      <c r="Q279" s="27"/>
      <c r="R279" s="27"/>
      <c r="S279" s="27"/>
      <c r="T279" s="32"/>
      <c r="U279" s="32"/>
      <c r="V279" s="32"/>
      <c r="W279" s="32"/>
      <c r="X279" s="32"/>
      <c r="Y279" s="32"/>
      <c r="Z279" s="32"/>
      <c r="AA279" s="32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</row>
    <row r="280" spans="1:37" ht="1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7"/>
      <c r="N280" s="27"/>
      <c r="O280" s="27"/>
      <c r="P280" s="27"/>
      <c r="Q280" s="27"/>
      <c r="R280" s="27"/>
      <c r="S280" s="27"/>
      <c r="T280" s="32"/>
      <c r="U280" s="32"/>
      <c r="V280" s="32"/>
      <c r="W280" s="32"/>
      <c r="X280" s="32"/>
      <c r="Y280" s="32"/>
      <c r="Z280" s="32"/>
      <c r="AA280" s="32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</row>
    <row r="281" spans="1:37" ht="1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7"/>
      <c r="N281" s="27"/>
      <c r="O281" s="27"/>
      <c r="P281" s="27"/>
      <c r="Q281" s="27"/>
      <c r="R281" s="27"/>
      <c r="S281" s="27"/>
      <c r="T281" s="32"/>
      <c r="U281" s="32"/>
      <c r="V281" s="32"/>
      <c r="W281" s="32"/>
      <c r="X281" s="32"/>
      <c r="Y281" s="32"/>
      <c r="Z281" s="32"/>
      <c r="AA281" s="32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</row>
    <row r="282" spans="1:37" ht="1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7"/>
      <c r="N282" s="27"/>
      <c r="O282" s="27"/>
      <c r="P282" s="27"/>
      <c r="Q282" s="27"/>
      <c r="R282" s="27"/>
      <c r="S282" s="27"/>
      <c r="T282" s="32"/>
      <c r="U282" s="32"/>
      <c r="V282" s="32"/>
      <c r="W282" s="32"/>
      <c r="X282" s="32"/>
      <c r="Y282" s="32"/>
      <c r="Z282" s="32"/>
      <c r="AA282" s="32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</row>
    <row r="283" spans="1:37" ht="1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7"/>
      <c r="N283" s="27"/>
      <c r="O283" s="27"/>
      <c r="P283" s="27"/>
      <c r="Q283" s="27"/>
      <c r="R283" s="27"/>
      <c r="S283" s="27"/>
      <c r="T283" s="32"/>
      <c r="U283" s="32"/>
      <c r="V283" s="32"/>
      <c r="W283" s="32"/>
      <c r="X283" s="32"/>
      <c r="Y283" s="32"/>
      <c r="Z283" s="32"/>
      <c r="AA283" s="32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</row>
    <row r="284" spans="1:37" ht="1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7"/>
      <c r="N284" s="27"/>
      <c r="O284" s="27"/>
      <c r="P284" s="27"/>
      <c r="Q284" s="27"/>
      <c r="R284" s="27"/>
      <c r="S284" s="27"/>
      <c r="T284" s="32"/>
      <c r="U284" s="32"/>
      <c r="V284" s="32"/>
      <c r="W284" s="32"/>
      <c r="X284" s="32"/>
      <c r="Y284" s="32"/>
      <c r="Z284" s="32"/>
      <c r="AA284" s="32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</row>
    <row r="285" spans="1:37" ht="1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7"/>
      <c r="N285" s="27"/>
      <c r="O285" s="27"/>
      <c r="P285" s="27"/>
      <c r="Q285" s="27"/>
      <c r="R285" s="27"/>
      <c r="S285" s="27"/>
      <c r="T285" s="32"/>
      <c r="U285" s="32"/>
      <c r="V285" s="32"/>
      <c r="W285" s="32"/>
      <c r="X285" s="32"/>
      <c r="Y285" s="32"/>
      <c r="Z285" s="32"/>
      <c r="AA285" s="32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</row>
    <row r="286" spans="1:37" ht="1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7"/>
      <c r="N286" s="27"/>
      <c r="O286" s="27"/>
      <c r="P286" s="27"/>
      <c r="Q286" s="27"/>
      <c r="R286" s="27"/>
      <c r="S286" s="27"/>
      <c r="T286" s="32"/>
      <c r="U286" s="32"/>
      <c r="V286" s="32"/>
      <c r="W286" s="32"/>
      <c r="X286" s="32"/>
      <c r="Y286" s="32"/>
      <c r="Z286" s="32"/>
      <c r="AA286" s="32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</row>
    <row r="287" spans="1:37" ht="1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7"/>
      <c r="N287" s="27"/>
      <c r="O287" s="27"/>
      <c r="P287" s="27"/>
      <c r="Q287" s="27"/>
      <c r="R287" s="27"/>
      <c r="S287" s="27"/>
      <c r="T287" s="32"/>
      <c r="U287" s="32"/>
      <c r="V287" s="32"/>
      <c r="W287" s="32"/>
      <c r="X287" s="32"/>
      <c r="Y287" s="32"/>
      <c r="Z287" s="32"/>
      <c r="AA287" s="32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</row>
    <row r="288" spans="1:37" ht="1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7"/>
      <c r="N288" s="27"/>
      <c r="O288" s="27"/>
      <c r="P288" s="27"/>
      <c r="Q288" s="27"/>
      <c r="R288" s="27"/>
      <c r="S288" s="27"/>
      <c r="T288" s="32"/>
      <c r="U288" s="32"/>
      <c r="V288" s="32"/>
      <c r="W288" s="32"/>
      <c r="X288" s="32"/>
      <c r="Y288" s="32"/>
      <c r="Z288" s="32"/>
      <c r="AA288" s="32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</row>
    <row r="289" spans="1:37" ht="1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7"/>
      <c r="N289" s="27"/>
      <c r="O289" s="27"/>
      <c r="P289" s="27"/>
      <c r="Q289" s="27"/>
      <c r="R289" s="27"/>
      <c r="S289" s="27"/>
      <c r="T289" s="32"/>
      <c r="U289" s="32"/>
      <c r="V289" s="32"/>
      <c r="W289" s="32"/>
      <c r="X289" s="32"/>
      <c r="Y289" s="32"/>
      <c r="Z289" s="32"/>
      <c r="AA289" s="32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</row>
    <row r="290" spans="1:37" ht="1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7"/>
      <c r="N290" s="27"/>
      <c r="O290" s="27"/>
      <c r="P290" s="27"/>
      <c r="Q290" s="27"/>
      <c r="R290" s="27"/>
      <c r="S290" s="27"/>
      <c r="T290" s="32"/>
      <c r="U290" s="32"/>
      <c r="V290" s="32"/>
      <c r="W290" s="32"/>
      <c r="X290" s="32"/>
      <c r="Y290" s="32"/>
      <c r="Z290" s="32"/>
      <c r="AA290" s="32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</row>
    <row r="291" spans="1:37" ht="1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7"/>
      <c r="N291" s="27"/>
      <c r="O291" s="27"/>
      <c r="P291" s="27"/>
      <c r="Q291" s="27"/>
      <c r="R291" s="27"/>
      <c r="S291" s="27"/>
      <c r="T291" s="32"/>
      <c r="U291" s="32"/>
      <c r="V291" s="32"/>
      <c r="W291" s="32"/>
      <c r="X291" s="32"/>
      <c r="Y291" s="32"/>
      <c r="Z291" s="32"/>
      <c r="AA291" s="32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</row>
    <row r="292" spans="1:37" ht="1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7"/>
      <c r="N292" s="27"/>
      <c r="O292" s="27"/>
      <c r="P292" s="27"/>
      <c r="Q292" s="27"/>
      <c r="R292" s="27"/>
      <c r="S292" s="27"/>
      <c r="T292" s="32"/>
      <c r="U292" s="32"/>
      <c r="V292" s="32"/>
      <c r="W292" s="32"/>
      <c r="X292" s="32"/>
      <c r="Y292" s="32"/>
      <c r="Z292" s="32"/>
      <c r="AA292" s="32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</row>
    <row r="293" spans="1:37" ht="1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7"/>
      <c r="N293" s="27"/>
      <c r="O293" s="27"/>
      <c r="P293" s="27"/>
      <c r="Q293" s="27"/>
      <c r="R293" s="27"/>
      <c r="S293" s="27"/>
      <c r="T293" s="32"/>
      <c r="U293" s="32"/>
      <c r="V293" s="32"/>
      <c r="W293" s="32"/>
      <c r="X293" s="32"/>
      <c r="Y293" s="32"/>
      <c r="Z293" s="32"/>
      <c r="AA293" s="32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</row>
    <row r="294" spans="1:37" ht="1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7"/>
      <c r="N294" s="27"/>
      <c r="O294" s="27"/>
      <c r="P294" s="27"/>
      <c r="Q294" s="27"/>
      <c r="R294" s="27"/>
      <c r="S294" s="27"/>
      <c r="T294" s="32"/>
      <c r="U294" s="32"/>
      <c r="V294" s="32"/>
      <c r="W294" s="32"/>
      <c r="X294" s="32"/>
      <c r="Y294" s="32"/>
      <c r="Z294" s="32"/>
      <c r="AA294" s="32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</row>
    <row r="295" spans="1:37" ht="1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7"/>
      <c r="N295" s="27"/>
      <c r="O295" s="27"/>
      <c r="P295" s="27"/>
      <c r="Q295" s="27"/>
      <c r="R295" s="27"/>
      <c r="S295" s="27"/>
      <c r="T295" s="32"/>
      <c r="U295" s="32"/>
      <c r="V295" s="32"/>
      <c r="W295" s="32"/>
      <c r="X295" s="32"/>
      <c r="Y295" s="32"/>
      <c r="Z295" s="32"/>
      <c r="AA295" s="32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</row>
    <row r="296" spans="1:37" ht="1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7"/>
      <c r="N296" s="27"/>
      <c r="O296" s="27"/>
      <c r="P296" s="27"/>
      <c r="Q296" s="27"/>
      <c r="R296" s="27"/>
      <c r="S296" s="27"/>
      <c r="T296" s="32"/>
      <c r="U296" s="32"/>
      <c r="V296" s="32"/>
      <c r="W296" s="32"/>
      <c r="X296" s="32"/>
      <c r="Y296" s="32"/>
      <c r="Z296" s="32"/>
      <c r="AA296" s="32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</row>
    <row r="297" spans="1:37" ht="1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7"/>
      <c r="N297" s="27"/>
      <c r="O297" s="27"/>
      <c r="P297" s="27"/>
      <c r="Q297" s="27"/>
      <c r="R297" s="27"/>
      <c r="S297" s="27"/>
      <c r="T297" s="32"/>
      <c r="U297" s="32"/>
      <c r="V297" s="32"/>
      <c r="W297" s="32"/>
      <c r="X297" s="32"/>
      <c r="Y297" s="32"/>
      <c r="Z297" s="32"/>
      <c r="AA297" s="32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</row>
    <row r="298" spans="1:37" ht="1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7"/>
      <c r="N298" s="27"/>
      <c r="O298" s="27"/>
      <c r="P298" s="27"/>
      <c r="Q298" s="27"/>
      <c r="R298" s="27"/>
      <c r="S298" s="27"/>
      <c r="T298" s="32"/>
      <c r="U298" s="32"/>
      <c r="V298" s="32"/>
      <c r="W298" s="32"/>
      <c r="X298" s="32"/>
      <c r="Y298" s="32"/>
      <c r="Z298" s="32"/>
      <c r="AA298" s="32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</row>
    <row r="299" spans="1:37" ht="1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7"/>
      <c r="N299" s="27"/>
      <c r="O299" s="27"/>
      <c r="P299" s="27"/>
      <c r="Q299" s="27"/>
      <c r="R299" s="27"/>
      <c r="S299" s="27"/>
      <c r="T299" s="32"/>
      <c r="U299" s="32"/>
      <c r="V299" s="32"/>
      <c r="W299" s="32"/>
      <c r="X299" s="32"/>
      <c r="Y299" s="32"/>
      <c r="Z299" s="32"/>
      <c r="AA299" s="32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</row>
    <row r="300" spans="1:37" ht="1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7"/>
      <c r="N300" s="27"/>
      <c r="O300" s="27"/>
      <c r="P300" s="27"/>
      <c r="Q300" s="27"/>
      <c r="R300" s="27"/>
      <c r="S300" s="27"/>
      <c r="T300" s="32"/>
      <c r="U300" s="32"/>
      <c r="V300" s="32"/>
      <c r="W300" s="32"/>
      <c r="X300" s="32"/>
      <c r="Y300" s="32"/>
      <c r="Z300" s="32"/>
      <c r="AA300" s="32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</row>
    <row r="301" spans="1:37" ht="1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7"/>
      <c r="N301" s="27"/>
      <c r="O301" s="27"/>
      <c r="P301" s="27"/>
      <c r="Q301" s="27"/>
      <c r="R301" s="27"/>
      <c r="S301" s="27"/>
      <c r="T301" s="32"/>
      <c r="U301" s="32"/>
      <c r="V301" s="32"/>
      <c r="W301" s="32"/>
      <c r="X301" s="32"/>
      <c r="Y301" s="32"/>
      <c r="Z301" s="32"/>
      <c r="AA301" s="32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</row>
    <row r="302" spans="1:37" ht="1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7"/>
      <c r="N302" s="27"/>
      <c r="O302" s="27"/>
      <c r="P302" s="27"/>
      <c r="Q302" s="27"/>
      <c r="R302" s="27"/>
      <c r="S302" s="27"/>
      <c r="T302" s="32"/>
      <c r="U302" s="32"/>
      <c r="V302" s="32"/>
      <c r="W302" s="32"/>
      <c r="X302" s="32"/>
      <c r="Y302" s="32"/>
      <c r="Z302" s="32"/>
      <c r="AA302" s="32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</row>
    <row r="303" spans="1:37" ht="1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7"/>
      <c r="N303" s="27"/>
      <c r="O303" s="27"/>
      <c r="P303" s="27"/>
      <c r="Q303" s="27"/>
      <c r="R303" s="27"/>
      <c r="S303" s="27"/>
      <c r="T303" s="32"/>
      <c r="U303" s="32"/>
      <c r="V303" s="32"/>
      <c r="W303" s="32"/>
      <c r="X303" s="32"/>
      <c r="Y303" s="32"/>
      <c r="Z303" s="32"/>
      <c r="AA303" s="32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</row>
    <row r="304" spans="1:37" ht="1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7"/>
      <c r="N304" s="27"/>
      <c r="O304" s="27"/>
      <c r="P304" s="27"/>
      <c r="Q304" s="27"/>
      <c r="R304" s="27"/>
      <c r="S304" s="27"/>
      <c r="T304" s="32"/>
      <c r="U304" s="32"/>
      <c r="V304" s="32"/>
      <c r="W304" s="32"/>
      <c r="X304" s="32"/>
      <c r="Y304" s="32"/>
      <c r="Z304" s="32"/>
      <c r="AA304" s="32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</row>
    <row r="305" spans="1:37" ht="1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7"/>
      <c r="N305" s="27"/>
      <c r="O305" s="27"/>
      <c r="P305" s="27"/>
      <c r="Q305" s="27"/>
      <c r="R305" s="27"/>
      <c r="S305" s="27"/>
      <c r="T305" s="32"/>
      <c r="U305" s="32"/>
      <c r="V305" s="32"/>
      <c r="W305" s="32"/>
      <c r="X305" s="32"/>
      <c r="Y305" s="32"/>
      <c r="Z305" s="32"/>
      <c r="AA305" s="32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</row>
    <row r="306" spans="1:37" ht="1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32"/>
      <c r="U306" s="32"/>
      <c r="V306" s="32"/>
      <c r="W306" s="32"/>
      <c r="X306" s="32"/>
      <c r="Y306" s="32"/>
      <c r="Z306" s="32"/>
      <c r="AA306" s="32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</row>
    <row r="307" spans="1:37" ht="1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32"/>
      <c r="U307" s="32"/>
      <c r="V307" s="32"/>
      <c r="W307" s="32"/>
      <c r="X307" s="32"/>
      <c r="Y307" s="32"/>
      <c r="Z307" s="32"/>
      <c r="AA307" s="32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</row>
  </sheetData>
  <sheetProtection/>
  <mergeCells count="19">
    <mergeCell ref="AC12:AC14"/>
    <mergeCell ref="S12:AA14"/>
    <mergeCell ref="D6:AK6"/>
    <mergeCell ref="D7:AK7"/>
    <mergeCell ref="B13:D14"/>
    <mergeCell ref="B12:O12"/>
    <mergeCell ref="AD12:AI13"/>
    <mergeCell ref="AJ12:AK13"/>
    <mergeCell ref="E13:F14"/>
    <mergeCell ref="G13:H14"/>
    <mergeCell ref="AB12:AB14"/>
    <mergeCell ref="J9:AK9"/>
    <mergeCell ref="AG1:AK1"/>
    <mergeCell ref="AG2:AK2"/>
    <mergeCell ref="D5:AK5"/>
    <mergeCell ref="D3:AK3"/>
    <mergeCell ref="D4:AK4"/>
    <mergeCell ref="J10:AK10"/>
    <mergeCell ref="I13:O14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2020-09-17T12:53:25Z</cp:lastPrinted>
  <dcterms:created xsi:type="dcterms:W3CDTF">2011-12-09T07:36:49Z</dcterms:created>
  <dcterms:modified xsi:type="dcterms:W3CDTF">2020-10-23T08:40:33Z</dcterms:modified>
  <cp:category/>
  <cp:version/>
  <cp:contentType/>
  <cp:contentStatus/>
</cp:coreProperties>
</file>