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06" windowWidth="8940" windowHeight="616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3'!$B$1:$AK$96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<sst xmlns="http://schemas.openxmlformats.org/spreadsheetml/2006/main" count="474" uniqueCount="180">
  <si>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</si>
  <si>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</si>
  <si>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</si>
  <si>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</si>
  <si>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</si>
  <si>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</si>
  <si>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</si>
  <si>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</si>
  <si>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</si>
  <si>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</si>
  <si>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</si>
  <si>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</si>
  <si>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</si>
  <si>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</si>
  <si>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</si>
  <si>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</si>
  <si>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</si>
  <si>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</si>
  <si>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</si>
  <si>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</si>
  <si>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</si>
  <si>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</si>
  <si>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</si>
  <si>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</si>
  <si>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</si>
  <si>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</si>
  <si>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</si>
  <si>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</si>
  <si>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</si>
  <si>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</si>
  <si>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</si>
  <si>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</si>
  <si>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</si>
  <si>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</si>
  <si>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</si>
  <si>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</si>
  <si>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</si>
  <si>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</si>
  <si>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</si>
  <si>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</si>
  <si>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</si>
  <si>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</si>
  <si>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</si>
  <si>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</si>
  <si>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</si>
  <si>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</si>
  <si>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</si>
  <si>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</si>
  <si>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</si>
  <si>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</si>
  <si>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</si>
  <si>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</si>
  <si>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</si>
  <si>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</si>
  <si>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</si>
  <si>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</si>
  <si>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</si>
  <si>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</si>
  <si>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</si>
  <si>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</si>
  <si>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</si>
  <si>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</si>
  <si>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</si>
  <si>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</si>
  <si>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</si>
  <si>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</si>
  <si>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</si>
  <si>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</si>
  <si>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</si>
  <si>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</si>
  <si>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</si>
  <si>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</si>
  <si>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</si>
  <si>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</si>
  <si>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</si>
  <si>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</si>
  <si>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</si>
  <si>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</si>
  <si>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</si>
  <si>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</si>
  <si>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</si>
  <si>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</si>
  <si>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</si>
  <si>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</si>
  <si>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</si>
  <si>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</si>
  <si>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</si>
  <si>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</si>
  <si>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</si>
  <si>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</si>
  <si>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</si>
  <si>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</si>
  <si>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</si>
  <si>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</si>
  <si>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</si>
  <si>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</si>
  <si>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</si>
  <si>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</si>
  <si>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</si>
  <si>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</si>
  <si>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</si>
  <si>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</si>
  <si>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</si>
  <si>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</si>
  <si>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</si>
  <si>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</si>
  <si>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</si>
  <si>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</si>
  <si>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</si>
  <si>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</si>
  <si>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</si>
  <si>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</si>
  <si>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</si>
  <si>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</si>
  <si>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2019 год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</si>
  <si>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</si>
  <si>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</si>
  <si>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</si>
  <si>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</si>
  <si>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</si>
  <si>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</si>
  <si>
    <t>S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</si>
  <si>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требованиями" (район) </t>
  </si>
  <si>
    <t>О</t>
  </si>
  <si>
    <t>Б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</si>
  <si>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</si>
  <si>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5  подпрограммы 1 "Разработка проектов организации  дорожного движения в населенных пунктах сельских поселений Максатихинского района Тверской области (д. Фабрика, п. Малышево, п. Ривицкий)</t>
  </si>
  <si>
    <t>Мероприятие 6 подпрограммы 1 "Устройство разворотной площадки с установкой автопавильона в д. Перевесы Зареченского сельского поселения"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</si>
  <si>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за счет средств межбюджетных трансфертов, передаваемых из бюджетов поселений на исполнение полномочий</t>
  </si>
  <si>
    <t>Мероприятие 2 подпрограммы 1.001 "Расходы  на осуществление органами местного самоуправления государственных полномочий в сфере дорожной деятельности"</t>
  </si>
  <si>
    <t>2020 год</t>
  </si>
  <si>
    <t>2021 год</t>
  </si>
  <si>
    <t>2022 год</t>
  </si>
  <si>
    <t>2023 год</t>
  </si>
  <si>
    <t>к  Муниципальной программе "Развитие сферы транспорта и дорожного хозяйства Максатихинского района на 2018-2023годы"</t>
  </si>
  <si>
    <t>« Развитие сферы транспорта и дорожного хозяйства Максатихинского района на 2018-2023 годы»</t>
  </si>
  <si>
    <t>Мероприятие 3 подпрограммы  2.001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</si>
  <si>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2 подпрограммы 1.002  "Установка автопавильонов на автодорогах местного значения за счет межбюджетных трансфертов, передаваемых из бюджетовпоселений на исполнение полномочий"</t>
  </si>
  <si>
    <t>Мероприятие 1 подпрограммы 1.002  "Выполнение работ по  разработке проектной документации за счет межбюджетных трансфертов, передаваемых из бюджетов поселений на исполнение полномочий"</t>
  </si>
  <si>
    <t>Мероприятие 1 подпрограммы " Выполнение работ по разработке проектной документации"</t>
  </si>
  <si>
    <t>Показатель 1 "Снижение количества дорожно-транспортных происшествий"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</si>
  <si>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</si>
  <si>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Задача 3 Подпрограммы 2.001 "Обеспечение безопасности дорожного движения на территории  Максатихинского района"</t>
  </si>
  <si>
    <t>да/нет</t>
  </si>
  <si>
    <t>Мероприятие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</si>
  <si>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3 подпрограммы  2.001 "Организация транспортного обслуживания населения на муниципальных маршрутах регулярных перевозок по регулируемым тарифам в рамках софинансирования с областным бюджетом"</t>
  </si>
  <si>
    <t>Мероприятие 1 "Расходы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</t>
  </si>
  <si>
    <t>Мероприятие 1 "Средства 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</si>
  <si>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"Расходы на проведение мероприятий в целях обеспечения безопасности дорожного движения на автомобильных дорогах общего пользования"</t>
  </si>
  <si>
    <t>Мероприятие "Расходы на выполнение отдельных мероприятий, в целях обеспечения безопасности дорожного движения на автомобильных дорогах общего пользования местного значения Максатихинского района</t>
  </si>
  <si>
    <t>Мероприятие 4 "Погашение кредиторской задолженности прошлых лет за выполненные работы по изготовлению проектно-сметной документации на ремонт дорог</t>
  </si>
  <si>
    <t>Мероприятие "Организация транспортного обслуживания населения на муниципальных маршрутах регулярных перевозок по регулируемым тарифам в части оформления карт маршрутов</t>
  </si>
  <si>
    <t>R</t>
  </si>
  <si>
    <t xml:space="preserve"> </t>
  </si>
  <si>
    <t>Задача 4 Подпрограммы 2.001 "Приведение в нормативное состояние дворовых территорий мнгоквартирных домов, проездов к дворовым территориям многоквартирных домов населенных пунктов за счет капитального ремонта и ремонта""</t>
  </si>
  <si>
    <t>Показатель задачи 4 "Количество отремонтированных дворовых территорий"</t>
  </si>
  <si>
    <t>Мероприятие 1 "Средства на ремонт дворовых территорий многоквартирных домов, проездов к дворовым территориям многоквартирных домов населенных пунктов"</t>
  </si>
  <si>
    <t>да</t>
  </si>
  <si>
    <t>Мероприятие 3 " Капитальный ремонт и ремонт улично-дорожной сети муниципальных образований " в том числе:</t>
  </si>
  <si>
    <t>Ремонт автомобильной дороги по пл. Свободы в п. Максатиха</t>
  </si>
  <si>
    <t>Ремонт автомобильной дороги по ул. Советская  в п. Максатиха Тверской области</t>
  </si>
  <si>
    <t xml:space="preserve">Мероприятие 2 "Ремонт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бюджета" (ремонт    дворовой территории многоквартирных домов по адресу: Тверская область, п. Максатиха, ул. Парковская, д. №26,28; ул. Песчаная, д. № 23, ул. им. Смирнова, д. № 10) </t>
  </si>
  <si>
    <t>Показатель 1 Установка (замена) пешеходных ограждений</t>
  </si>
  <si>
    <t>пог.м</t>
  </si>
  <si>
    <t>Показатель 2 Установка элементов освещения на пешеходных переходах, автобусных остановках и локальных пересечениях и примыканиях</t>
  </si>
  <si>
    <t>Показатель 3 Устройство дорожной разметки при оборудовании пешеходных переходов</t>
  </si>
  <si>
    <t>кв.м</t>
  </si>
  <si>
    <t>Показатель 4 Установка (замена) дорожных знаков</t>
  </si>
  <si>
    <t>Мероприятия  "Обеспечение безопастности дорожного  движения на автомобильных дорогах общего пользования</t>
  </si>
  <si>
    <t>Показатель1 "Протяженность отремонтированных  автомобильных дорог общего пользования местного значения (Ремонт автомобильной дороги по пл. Свободы в п. Максатиха)"</t>
  </si>
  <si>
    <t xml:space="preserve">Муниципальная программа «Развитие  сферы транспорта и  дорожного хозяйства  Максатихинского района Тверской области» на 2018-2023 годы, всего , в т.ч.                                                                                                                                                                 </t>
  </si>
  <si>
    <t>Мероприятие "Средства на капитальный ремонт и ремонт улично-дорожной сети муниципальных образований за исключением целей софинансирования с другими бюджетами"</t>
  </si>
  <si>
    <t>Мероприятие "Средства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исключением целей софинансирования с другими бюджетами"</t>
  </si>
  <si>
    <t>Мероприятие "Средства на ремонт дворовых территорий многоквартирных домов, проездов к дворовым территориям многоквартирных домов населенных пунктов за исключением целей софинансирования с другими бюджетами"</t>
  </si>
  <si>
    <t>Мероприятие 3 " Средства на капитальный ремонт и ремонт улично-дорожной сети муниципальных образований за счет средств областного бюджета" в том числе:</t>
  </si>
  <si>
    <t>Ремонт автомобильной дороги по ул. им. Нового в п. Максатиха</t>
  </si>
  <si>
    <t>Показатель1 "Протяженность отремонтированных  автомобильных дорог общего пользования местного значения (Ремонт автомобильной дороги на ул. им. Нового в п. Максатиха Тверскоцй области)"</t>
  </si>
  <si>
    <t>Показатель 5 Установка светофорных объектов</t>
  </si>
  <si>
    <t>Ремонт автомобильной дороги по ул. Советская в п. Максатиха Тверской области</t>
  </si>
  <si>
    <t>Ремонт автомобильной дороги по ул. Парковская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</si>
</sst>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/>
    </xf>
    <xf numFmtId="0" fontId="11" fillId="3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7" fillId="4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11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vertical="top" wrapText="1"/>
    </xf>
    <xf numFmtId="0" fontId="28" fillId="34" borderId="0" xfId="0" applyFont="1" applyFill="1" applyAlignment="1">
      <alignment horizontal="justify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16" fillId="34" borderId="11" xfId="0" applyFont="1" applyFill="1" applyBorder="1" applyAlignment="1">
      <alignment/>
    </xf>
    <xf numFmtId="0" fontId="22" fillId="0" borderId="11" xfId="0" applyFont="1" applyFill="1" applyBorder="1" applyAlignment="1">
      <alignment horizontal="justify" vertical="center" wrapText="1"/>
    </xf>
    <xf numFmtId="0" fontId="29" fillId="4" borderId="11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vertical="top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25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10" fillId="32" borderId="14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NumberFormat="1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1" t="s">
        <v>82</v>
      </c>
      <c r="AD1" s="141"/>
    </row>
    <row r="2" spans="29:30" ht="162" customHeight="1">
      <c r="AC2" s="145" t="s">
        <v>86</v>
      </c>
      <c r="AD2" s="145"/>
    </row>
    <row r="3" spans="1:30" ht="18.75">
      <c r="A3" s="10"/>
      <c r="B3" s="10"/>
      <c r="C3" s="144" t="s">
        <v>67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30" ht="18.75">
      <c r="A4" s="10"/>
      <c r="B4" s="10"/>
      <c r="C4" s="144" t="s">
        <v>85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30" ht="18.75">
      <c r="A5" s="10"/>
      <c r="B5" s="10"/>
      <c r="C5" s="144" t="s">
        <v>81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1:30" ht="18.75">
      <c r="A6" s="10"/>
      <c r="B6" s="10"/>
      <c r="C6" s="142" t="s">
        <v>66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18.75">
      <c r="A7" s="10"/>
      <c r="B7" s="10"/>
      <c r="C7" s="143" t="s">
        <v>80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8.75">
      <c r="A8" s="10"/>
      <c r="B8" s="10"/>
      <c r="C8" s="144" t="s">
        <v>68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0" ht="18.75">
      <c r="A9" s="10"/>
      <c r="B9" s="10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9.5">
      <c r="A10" s="10"/>
      <c r="B10" s="10"/>
      <c r="C10" s="125" t="s">
        <v>6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</row>
    <row r="11" spans="1:59" s="1" customFormat="1" ht="15.75" customHeight="1">
      <c r="A11" s="10"/>
      <c r="B11" s="10"/>
      <c r="C11" s="129" t="s">
        <v>69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33" t="s">
        <v>70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7" t="s">
        <v>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 t="s">
        <v>33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 t="s">
        <v>35</v>
      </c>
      <c r="Z13" s="138" t="s">
        <v>0</v>
      </c>
      <c r="AA13" s="126" t="s">
        <v>65</v>
      </c>
      <c r="AB13" s="126"/>
      <c r="AC13" s="126"/>
      <c r="AD13" s="12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7" t="s">
        <v>44</v>
      </c>
      <c r="B14" s="127"/>
      <c r="C14" s="127"/>
      <c r="D14" s="127" t="s">
        <v>45</v>
      </c>
      <c r="E14" s="127"/>
      <c r="F14" s="127" t="s">
        <v>46</v>
      </c>
      <c r="G14" s="127"/>
      <c r="H14" s="127" t="s">
        <v>43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8"/>
      <c r="Z14" s="139"/>
      <c r="AA14" s="126" t="s">
        <v>64</v>
      </c>
      <c r="AB14" s="126" t="s">
        <v>63</v>
      </c>
      <c r="AC14" s="126" t="s">
        <v>62</v>
      </c>
      <c r="AD14" s="126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8"/>
      <c r="Z15" s="139"/>
      <c r="AA15" s="126"/>
      <c r="AB15" s="126"/>
      <c r="AC15" s="126"/>
      <c r="AD15" s="12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8"/>
      <c r="Z16" s="140"/>
      <c r="AA16" s="126"/>
      <c r="AB16" s="126"/>
      <c r="AC16" s="126"/>
      <c r="AD16" s="12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36" t="s">
        <v>75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30" t="s">
        <v>71</v>
      </c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4"/>
      <c r="AD72" s="135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30" t="s">
        <v>72</v>
      </c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30" t="s">
        <v>73</v>
      </c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30"/>
      <c r="K75" s="130" t="s">
        <v>54</v>
      </c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31" t="s">
        <v>74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AB76" s="132" t="s">
        <v>53</v>
      </c>
      <c r="AC76" s="132"/>
      <c r="AD76" s="132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31" t="s">
        <v>52</v>
      </c>
      <c r="K77" s="131"/>
      <c r="L77" s="131"/>
      <c r="M77" s="131"/>
      <c r="N77" s="131"/>
      <c r="O77" s="131"/>
      <c r="P77" s="131"/>
      <c r="Q77" s="131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C12:AD12"/>
    <mergeCell ref="AC72:AD72"/>
    <mergeCell ref="AA13:AD13"/>
    <mergeCell ref="J71:AD71"/>
    <mergeCell ref="Z13:Z16"/>
    <mergeCell ref="AB14:AB16"/>
    <mergeCell ref="D14:E16"/>
    <mergeCell ref="J72:AB72"/>
    <mergeCell ref="J77:Q77"/>
    <mergeCell ref="J75:AB75"/>
    <mergeCell ref="B76:Y76"/>
    <mergeCell ref="AB76:AD76"/>
    <mergeCell ref="F14:G16"/>
    <mergeCell ref="J74:AB74"/>
    <mergeCell ref="O13:X16"/>
    <mergeCell ref="J73:AB73"/>
    <mergeCell ref="C10:AD10"/>
    <mergeCell ref="AD14:AD16"/>
    <mergeCell ref="Y13:Y16"/>
    <mergeCell ref="AC14:AC16"/>
    <mergeCell ref="AA14:AA16"/>
    <mergeCell ref="O11:AD11"/>
    <mergeCell ref="A13:N13"/>
    <mergeCell ref="A14:C16"/>
    <mergeCell ref="H14:N16"/>
    <mergeCell ref="C11:N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13"/>
  <sheetViews>
    <sheetView tabSelected="1" zoomScalePageLayoutView="0" workbookViewId="0" topLeftCell="A1">
      <selection activeCell="AD96" sqref="AD9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7" width="4.421875" style="0" customWidth="1"/>
    <col min="18" max="18" width="3.421875" style="0" customWidth="1"/>
    <col min="19" max="19" width="0.2890625" style="0" hidden="1" customWidth="1"/>
    <col min="20" max="27" width="4.00390625" style="33" hidden="1" customWidth="1"/>
    <col min="28" max="28" width="70.421875" style="0" customWidth="1"/>
    <col min="29" max="29" width="9.7109375" style="0" customWidth="1"/>
    <col min="30" max="30" width="9.28125" style="0" customWidth="1"/>
    <col min="32" max="32" width="10.421875" style="0" customWidth="1"/>
    <col min="33" max="33" width="10.28125" style="0" customWidth="1"/>
    <col min="34" max="34" width="9.7109375" style="0" customWidth="1"/>
    <col min="35" max="35" width="9.57421875" style="0" customWidth="1"/>
    <col min="36" max="36" width="10.421875" style="0" bestFit="1" customWidth="1"/>
    <col min="37" max="37" width="12.28125" style="0" customWidth="1"/>
    <col min="38" max="85" width="9.140625" style="1" customWidth="1"/>
  </cols>
  <sheetData>
    <row r="1" spans="2:42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41" t="s">
        <v>34</v>
      </c>
      <c r="AH1" s="141"/>
      <c r="AI1" s="141"/>
      <c r="AJ1" s="141"/>
      <c r="AK1" s="141"/>
      <c r="AL1" s="11"/>
      <c r="AM1" s="2"/>
      <c r="AN1" s="2"/>
      <c r="AO1" s="2"/>
      <c r="AP1" s="2"/>
    </row>
    <row r="2" spans="2:42" ht="95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48" t="s">
        <v>134</v>
      </c>
      <c r="AH2" s="148"/>
      <c r="AI2" s="148"/>
      <c r="AJ2" s="148"/>
      <c r="AK2" s="148"/>
      <c r="AL2" s="11"/>
      <c r="AM2" s="2"/>
      <c r="AN2" s="2"/>
      <c r="AO2" s="2"/>
      <c r="AP2" s="2"/>
    </row>
    <row r="3" spans="2:43" s="3" customFormat="1" ht="18.75">
      <c r="B3" s="6"/>
      <c r="C3" s="6"/>
      <c r="D3" s="150" t="s">
        <v>84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4"/>
      <c r="AM3" s="15"/>
      <c r="AN3" s="15"/>
      <c r="AO3" s="15"/>
      <c r="AP3" s="16"/>
      <c r="AQ3" s="16"/>
    </row>
    <row r="4" spans="1:43" s="3" customFormat="1" ht="15.75">
      <c r="A4" s="28"/>
      <c r="B4" s="10"/>
      <c r="C4" s="10"/>
      <c r="D4" s="147" t="s">
        <v>135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7"/>
      <c r="AM4" s="18"/>
      <c r="AN4" s="18"/>
      <c r="AO4" s="18"/>
      <c r="AP4" s="19"/>
      <c r="AQ4" s="19"/>
    </row>
    <row r="5" spans="1:43" s="3" customFormat="1" ht="18.75">
      <c r="A5" s="28"/>
      <c r="B5" s="10"/>
      <c r="C5" s="10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"/>
      <c r="AM5" s="15"/>
      <c r="AN5" s="15"/>
      <c r="AO5" s="15"/>
      <c r="AP5" s="19"/>
      <c r="AQ5" s="19"/>
    </row>
    <row r="6" spans="1:43" s="3" customFormat="1" ht="18.75">
      <c r="A6" s="28"/>
      <c r="B6" s="10"/>
      <c r="C6" s="10"/>
      <c r="D6" s="146" t="s">
        <v>107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"/>
      <c r="AM6" s="15"/>
      <c r="AN6" s="15"/>
      <c r="AO6" s="15"/>
      <c r="AP6" s="19"/>
      <c r="AQ6" s="19"/>
    </row>
    <row r="7" spans="1:43" s="3" customFormat="1" ht="15.75">
      <c r="A7" s="28"/>
      <c r="B7" s="10"/>
      <c r="C7" s="10"/>
      <c r="D7" s="147" t="s">
        <v>83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20"/>
      <c r="AM7" s="18"/>
      <c r="AN7" s="18"/>
      <c r="AO7" s="18"/>
      <c r="AP7" s="19"/>
      <c r="AQ7" s="19"/>
    </row>
    <row r="8" spans="1:85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30"/>
      <c r="U8" s="30"/>
      <c r="V8" s="30"/>
      <c r="W8" s="30"/>
      <c r="X8" s="30"/>
      <c r="Y8" s="30"/>
      <c r="Z8" s="30"/>
      <c r="AA8" s="30"/>
      <c r="AB8" s="21"/>
      <c r="AC8" s="21"/>
      <c r="AD8" s="22"/>
      <c r="AE8" s="23"/>
      <c r="AF8" s="23"/>
      <c r="AG8" s="23"/>
      <c r="AH8" s="23"/>
      <c r="AI8" s="24"/>
      <c r="AJ8" s="24"/>
      <c r="AK8" s="24"/>
      <c r="AL8" s="24"/>
      <c r="AM8" s="16"/>
      <c r="AN8" s="16"/>
      <c r="AO8" s="16"/>
      <c r="AP8" s="16"/>
      <c r="AQ8" s="16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29" t="s">
        <v>50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"/>
      <c r="AM9" s="5"/>
      <c r="AN9" s="5"/>
      <c r="AO9" s="5"/>
      <c r="AP9" s="5"/>
      <c r="AQ9" s="5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43" ht="15.75" customHeight="1">
      <c r="A10" s="25"/>
      <c r="B10" s="9"/>
      <c r="C10" s="9"/>
      <c r="D10" s="9"/>
      <c r="E10" s="9"/>
      <c r="F10" s="9"/>
      <c r="G10" s="9"/>
      <c r="H10" s="9"/>
      <c r="I10" s="9"/>
      <c r="J10" s="129" t="s">
        <v>51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"/>
      <c r="AM10" s="5"/>
      <c r="AN10" s="5"/>
      <c r="AO10" s="5"/>
      <c r="AP10" s="5"/>
      <c r="AQ10" s="5"/>
    </row>
    <row r="11" spans="1:43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1"/>
      <c r="U11" s="31"/>
      <c r="V11" s="31"/>
      <c r="W11" s="31"/>
      <c r="X11" s="31"/>
      <c r="Y11" s="31"/>
      <c r="Z11" s="31"/>
      <c r="AA11" s="31"/>
      <c r="AB11" s="13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5"/>
      <c r="AN11" s="5"/>
      <c r="AO11" s="5"/>
      <c r="AP11" s="5"/>
      <c r="AQ11" s="5"/>
    </row>
    <row r="12" spans="1:38" s="34" customFormat="1" ht="15" customHeight="1">
      <c r="A12" s="9"/>
      <c r="B12" s="127" t="s">
        <v>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10"/>
      <c r="Q12" s="110"/>
      <c r="R12" s="110"/>
      <c r="S12" s="152"/>
      <c r="T12" s="152"/>
      <c r="U12" s="152"/>
      <c r="V12" s="152"/>
      <c r="W12" s="152"/>
      <c r="X12" s="152"/>
      <c r="Y12" s="152"/>
      <c r="Z12" s="152"/>
      <c r="AA12" s="152"/>
      <c r="AB12" s="127" t="s">
        <v>35</v>
      </c>
      <c r="AC12" s="127" t="s">
        <v>0</v>
      </c>
      <c r="AD12" s="127" t="s">
        <v>36</v>
      </c>
      <c r="AE12" s="127"/>
      <c r="AF12" s="127"/>
      <c r="AG12" s="127"/>
      <c r="AH12" s="127"/>
      <c r="AI12" s="127"/>
      <c r="AJ12" s="126" t="s">
        <v>8</v>
      </c>
      <c r="AK12" s="126"/>
      <c r="AL12" s="9"/>
    </row>
    <row r="13" spans="1:38" s="34" customFormat="1" ht="15" customHeight="1">
      <c r="A13" s="9"/>
      <c r="B13" s="127" t="s">
        <v>44</v>
      </c>
      <c r="C13" s="127"/>
      <c r="D13" s="127"/>
      <c r="E13" s="127" t="s">
        <v>45</v>
      </c>
      <c r="F13" s="127"/>
      <c r="G13" s="127" t="s">
        <v>46</v>
      </c>
      <c r="H13" s="127"/>
      <c r="I13" s="151" t="s">
        <v>43</v>
      </c>
      <c r="J13" s="152"/>
      <c r="K13" s="152"/>
      <c r="L13" s="152"/>
      <c r="M13" s="152"/>
      <c r="N13" s="152"/>
      <c r="O13" s="153"/>
      <c r="P13" s="111"/>
      <c r="Q13" s="111"/>
      <c r="R13" s="111"/>
      <c r="S13" s="157"/>
      <c r="T13" s="157"/>
      <c r="U13" s="157"/>
      <c r="V13" s="157"/>
      <c r="W13" s="157"/>
      <c r="X13" s="157"/>
      <c r="Y13" s="157"/>
      <c r="Z13" s="157"/>
      <c r="AA13" s="157"/>
      <c r="AB13" s="127"/>
      <c r="AC13" s="127"/>
      <c r="AD13" s="127"/>
      <c r="AE13" s="127"/>
      <c r="AF13" s="127"/>
      <c r="AG13" s="127"/>
      <c r="AH13" s="127"/>
      <c r="AI13" s="127"/>
      <c r="AJ13" s="126"/>
      <c r="AK13" s="126"/>
      <c r="AL13" s="9"/>
    </row>
    <row r="14" spans="1:38" s="34" customFormat="1" ht="25.5">
      <c r="A14" s="9"/>
      <c r="B14" s="127"/>
      <c r="C14" s="127"/>
      <c r="D14" s="127"/>
      <c r="E14" s="127"/>
      <c r="F14" s="127"/>
      <c r="G14" s="127"/>
      <c r="H14" s="127"/>
      <c r="I14" s="154"/>
      <c r="J14" s="155"/>
      <c r="K14" s="155"/>
      <c r="L14" s="155"/>
      <c r="M14" s="155"/>
      <c r="N14" s="155"/>
      <c r="O14" s="156"/>
      <c r="P14" s="112"/>
      <c r="Q14" s="112"/>
      <c r="R14" s="112"/>
      <c r="S14" s="155"/>
      <c r="T14" s="155"/>
      <c r="U14" s="155"/>
      <c r="V14" s="155"/>
      <c r="W14" s="155"/>
      <c r="X14" s="155"/>
      <c r="Y14" s="155"/>
      <c r="Z14" s="155"/>
      <c r="AA14" s="155"/>
      <c r="AB14" s="127"/>
      <c r="AC14" s="127"/>
      <c r="AD14" s="51" t="s">
        <v>101</v>
      </c>
      <c r="AE14" s="51" t="s">
        <v>114</v>
      </c>
      <c r="AF14" s="51" t="s">
        <v>130</v>
      </c>
      <c r="AG14" s="51" t="s">
        <v>131</v>
      </c>
      <c r="AH14" s="51" t="s">
        <v>132</v>
      </c>
      <c r="AI14" s="51" t="s">
        <v>133</v>
      </c>
      <c r="AJ14" s="53" t="s">
        <v>1</v>
      </c>
      <c r="AK14" s="53" t="s">
        <v>2</v>
      </c>
      <c r="AL14" s="9"/>
    </row>
    <row r="15" spans="1:38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2">
        <v>16</v>
      </c>
      <c r="T15" s="51">
        <v>17</v>
      </c>
      <c r="U15" s="52">
        <v>18</v>
      </c>
      <c r="V15" s="51">
        <v>19</v>
      </c>
      <c r="W15" s="52">
        <v>20</v>
      </c>
      <c r="X15" s="51">
        <v>21</v>
      </c>
      <c r="Y15" s="52">
        <v>22</v>
      </c>
      <c r="Z15" s="51">
        <v>23</v>
      </c>
      <c r="AA15" s="52">
        <v>24</v>
      </c>
      <c r="AB15" s="51">
        <v>25</v>
      </c>
      <c r="AC15" s="52">
        <v>26</v>
      </c>
      <c r="AD15" s="51">
        <v>27</v>
      </c>
      <c r="AE15" s="52">
        <v>28</v>
      </c>
      <c r="AF15" s="51">
        <v>29</v>
      </c>
      <c r="AG15" s="52">
        <v>30</v>
      </c>
      <c r="AH15" s="51">
        <v>31</v>
      </c>
      <c r="AI15" s="52">
        <v>32</v>
      </c>
      <c r="AJ15" s="51">
        <v>33</v>
      </c>
      <c r="AK15" s="52">
        <v>34</v>
      </c>
      <c r="AL15" s="9"/>
    </row>
    <row r="16" spans="1:38" s="34" customFormat="1" ht="33" customHeight="1">
      <c r="A16" s="9"/>
      <c r="B16" s="57"/>
      <c r="C16" s="57"/>
      <c r="D16" s="57"/>
      <c r="E16" s="58"/>
      <c r="F16" s="58"/>
      <c r="G16" s="58"/>
      <c r="H16" s="58"/>
      <c r="I16" s="58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9" t="s">
        <v>170</v>
      </c>
      <c r="AC16" s="60" t="s">
        <v>3</v>
      </c>
      <c r="AD16" s="61">
        <f>(AD17+AD18)</f>
        <v>20800.085</v>
      </c>
      <c r="AE16" s="61">
        <f>(AE24+AE78)</f>
        <v>28737.370000000003</v>
      </c>
      <c r="AF16" s="61">
        <f>(AF24+AF78)</f>
        <v>54967.3</v>
      </c>
      <c r="AG16" s="61">
        <f>(AG24+AG78)</f>
        <v>63625.259999999995</v>
      </c>
      <c r="AH16" s="61">
        <f>(AH24+AH78)</f>
        <v>64745.3</v>
      </c>
      <c r="AI16" s="61">
        <f>(AI24+AI78)</f>
        <v>67318.3</v>
      </c>
      <c r="AJ16" s="114">
        <f>SUM(AD16:AI16)</f>
        <v>300193.615</v>
      </c>
      <c r="AK16" s="90">
        <v>2023</v>
      </c>
      <c r="AL16" s="9"/>
    </row>
    <row r="17" spans="1:38" s="34" customFormat="1" ht="23.25" customHeight="1">
      <c r="A17" s="9"/>
      <c r="B17" s="85"/>
      <c r="C17" s="85"/>
      <c r="D17" s="85"/>
      <c r="E17" s="86"/>
      <c r="F17" s="86"/>
      <c r="G17" s="86"/>
      <c r="H17" s="86"/>
      <c r="I17" s="86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7" t="s">
        <v>111</v>
      </c>
      <c r="AC17" s="88" t="s">
        <v>3</v>
      </c>
      <c r="AD17" s="89">
        <f aca="true" t="shared" si="0" ref="AD17:AI17">(AD80+AD26)</f>
        <v>13867.45</v>
      </c>
      <c r="AE17" s="89">
        <f t="shared" si="0"/>
        <v>19087.2</v>
      </c>
      <c r="AF17" s="89">
        <f t="shared" si="0"/>
        <v>41547.299999999996</v>
      </c>
      <c r="AG17" s="89">
        <f t="shared" si="0"/>
        <v>44385.2</v>
      </c>
      <c r="AH17" s="89">
        <f t="shared" si="0"/>
        <v>45106.7</v>
      </c>
      <c r="AI17" s="89">
        <f t="shared" si="0"/>
        <v>46950.899999999994</v>
      </c>
      <c r="AJ17" s="62">
        <f>SUM(AD17:AI17)</f>
        <v>210944.74999999997</v>
      </c>
      <c r="AK17" s="90">
        <v>2023</v>
      </c>
      <c r="AL17" s="9"/>
    </row>
    <row r="18" spans="1:38" s="34" customFormat="1" ht="21" customHeight="1">
      <c r="A18" s="9"/>
      <c r="B18" s="85"/>
      <c r="C18" s="85"/>
      <c r="D18" s="85"/>
      <c r="E18" s="86"/>
      <c r="F18" s="86"/>
      <c r="G18" s="86"/>
      <c r="H18" s="86"/>
      <c r="I18" s="86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7" t="s">
        <v>108</v>
      </c>
      <c r="AC18" s="88" t="s">
        <v>3</v>
      </c>
      <c r="AD18" s="89">
        <f aca="true" t="shared" si="1" ref="AD18:AI18">(AD79+AD25)</f>
        <v>6932.635</v>
      </c>
      <c r="AE18" s="89">
        <f t="shared" si="1"/>
        <v>9650.17</v>
      </c>
      <c r="AF18" s="89">
        <f t="shared" si="1"/>
        <v>13420.000000000002</v>
      </c>
      <c r="AG18" s="89">
        <f t="shared" si="1"/>
        <v>19240.06</v>
      </c>
      <c r="AH18" s="89">
        <f t="shared" si="1"/>
        <v>19638.6</v>
      </c>
      <c r="AI18" s="89">
        <f t="shared" si="1"/>
        <v>19265.5</v>
      </c>
      <c r="AJ18" s="62">
        <f>SUM(AD18:AI18)</f>
        <v>88146.965</v>
      </c>
      <c r="AK18" s="90">
        <v>2023</v>
      </c>
      <c r="AL18" s="9"/>
    </row>
    <row r="19" spans="1:38" s="34" customFormat="1" ht="33" customHeight="1">
      <c r="A19" s="9"/>
      <c r="B19" s="104" t="s">
        <v>110</v>
      </c>
      <c r="C19" s="104" t="s">
        <v>110</v>
      </c>
      <c r="D19" s="104" t="s">
        <v>110</v>
      </c>
      <c r="E19" s="105" t="s">
        <v>110</v>
      </c>
      <c r="F19" s="105" t="s">
        <v>110</v>
      </c>
      <c r="G19" s="105" t="s">
        <v>110</v>
      </c>
      <c r="H19" s="105" t="s">
        <v>110</v>
      </c>
      <c r="I19" s="105" t="s">
        <v>110</v>
      </c>
      <c r="J19" s="104" t="s">
        <v>110</v>
      </c>
      <c r="K19" s="104" t="s">
        <v>110</v>
      </c>
      <c r="L19" s="104" t="s">
        <v>110</v>
      </c>
      <c r="M19" s="104" t="s">
        <v>110</v>
      </c>
      <c r="N19" s="104" t="s">
        <v>110</v>
      </c>
      <c r="O19" s="104" t="s">
        <v>110</v>
      </c>
      <c r="P19" s="104"/>
      <c r="Q19" s="104"/>
      <c r="R19" s="104"/>
      <c r="S19" s="49"/>
      <c r="T19" s="54"/>
      <c r="U19" s="54"/>
      <c r="V19" s="54"/>
      <c r="W19" s="54"/>
      <c r="X19" s="54"/>
      <c r="Y19" s="54"/>
      <c r="Z19" s="54"/>
      <c r="AA19" s="54"/>
      <c r="AB19" s="56" t="s">
        <v>87</v>
      </c>
      <c r="AC19" s="45"/>
      <c r="AD19" s="46"/>
      <c r="AE19" s="55"/>
      <c r="AF19" s="55"/>
      <c r="AG19" s="55"/>
      <c r="AH19" s="55"/>
      <c r="AI19" s="55"/>
      <c r="AJ19" s="62">
        <f>(AD19+AE19+AF19+AG19+AH19)</f>
        <v>0</v>
      </c>
      <c r="AK19" s="90">
        <v>2023</v>
      </c>
      <c r="AL19" s="9"/>
    </row>
    <row r="20" spans="1:38" s="34" customFormat="1" ht="51">
      <c r="A20" s="9"/>
      <c r="B20" s="104" t="s">
        <v>110</v>
      </c>
      <c r="C20" s="104" t="s">
        <v>110</v>
      </c>
      <c r="D20" s="104" t="s">
        <v>110</v>
      </c>
      <c r="E20" s="105" t="s">
        <v>110</v>
      </c>
      <c r="F20" s="105" t="s">
        <v>110</v>
      </c>
      <c r="G20" s="105" t="s">
        <v>110</v>
      </c>
      <c r="H20" s="105" t="s">
        <v>110</v>
      </c>
      <c r="I20" s="105" t="s">
        <v>110</v>
      </c>
      <c r="J20" s="104" t="s">
        <v>110</v>
      </c>
      <c r="K20" s="104" t="s">
        <v>110</v>
      </c>
      <c r="L20" s="104" t="s">
        <v>110</v>
      </c>
      <c r="M20" s="104" t="s">
        <v>110</v>
      </c>
      <c r="N20" s="104" t="s">
        <v>110</v>
      </c>
      <c r="O20" s="104" t="s">
        <v>110</v>
      </c>
      <c r="P20" s="104"/>
      <c r="Q20" s="104"/>
      <c r="R20" s="104"/>
      <c r="S20" s="49"/>
      <c r="T20" s="54"/>
      <c r="U20" s="54"/>
      <c r="V20" s="54"/>
      <c r="W20" s="54"/>
      <c r="X20" s="54"/>
      <c r="Y20" s="54"/>
      <c r="Z20" s="54"/>
      <c r="AA20" s="54"/>
      <c r="AB20" s="56" t="s">
        <v>88</v>
      </c>
      <c r="AC20" s="45" t="s">
        <v>102</v>
      </c>
      <c r="AD20" s="46">
        <v>97</v>
      </c>
      <c r="AE20" s="55">
        <v>90</v>
      </c>
      <c r="AF20" s="55">
        <v>85</v>
      </c>
      <c r="AG20" s="115">
        <v>80</v>
      </c>
      <c r="AH20" s="55">
        <v>75</v>
      </c>
      <c r="AI20" s="55">
        <v>75</v>
      </c>
      <c r="AJ20" s="62">
        <f>(AD20+AE20+AF20+AG20+AH20)</f>
        <v>427</v>
      </c>
      <c r="AK20" s="90">
        <v>2023</v>
      </c>
      <c r="AL20" s="9"/>
    </row>
    <row r="21" spans="1:38" s="34" customFormat="1" ht="51">
      <c r="A21" s="9"/>
      <c r="B21" s="104" t="s">
        <v>110</v>
      </c>
      <c r="C21" s="104" t="s">
        <v>110</v>
      </c>
      <c r="D21" s="104" t="s">
        <v>110</v>
      </c>
      <c r="E21" s="105" t="s">
        <v>110</v>
      </c>
      <c r="F21" s="105" t="s">
        <v>110</v>
      </c>
      <c r="G21" s="105" t="s">
        <v>110</v>
      </c>
      <c r="H21" s="105" t="s">
        <v>110</v>
      </c>
      <c r="I21" s="105" t="s">
        <v>110</v>
      </c>
      <c r="J21" s="104" t="s">
        <v>110</v>
      </c>
      <c r="K21" s="104" t="s">
        <v>110</v>
      </c>
      <c r="L21" s="104" t="s">
        <v>110</v>
      </c>
      <c r="M21" s="104" t="s">
        <v>110</v>
      </c>
      <c r="N21" s="104" t="s">
        <v>110</v>
      </c>
      <c r="O21" s="104" t="s">
        <v>110</v>
      </c>
      <c r="P21" s="104"/>
      <c r="Q21" s="104"/>
      <c r="R21" s="104"/>
      <c r="S21" s="49"/>
      <c r="T21" s="54"/>
      <c r="U21" s="54"/>
      <c r="V21" s="54"/>
      <c r="W21" s="54"/>
      <c r="X21" s="54"/>
      <c r="Y21" s="54"/>
      <c r="Z21" s="54"/>
      <c r="AA21" s="54"/>
      <c r="AB21" s="56" t="s">
        <v>89</v>
      </c>
      <c r="AC21" s="45" t="s">
        <v>103</v>
      </c>
      <c r="AD21" s="46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62">
        <f>(AD21+AE21+AF21+AG21+AH21)</f>
        <v>0</v>
      </c>
      <c r="AK21" s="90">
        <v>2023</v>
      </c>
      <c r="AL21" s="9"/>
    </row>
    <row r="22" spans="1:38" s="34" customFormat="1" ht="25.5">
      <c r="A22" s="9"/>
      <c r="B22" s="104" t="s">
        <v>110</v>
      </c>
      <c r="C22" s="104" t="s">
        <v>110</v>
      </c>
      <c r="D22" s="104" t="s">
        <v>110</v>
      </c>
      <c r="E22" s="105" t="s">
        <v>110</v>
      </c>
      <c r="F22" s="105" t="s">
        <v>110</v>
      </c>
      <c r="G22" s="105" t="s">
        <v>110</v>
      </c>
      <c r="H22" s="105" t="s">
        <v>110</v>
      </c>
      <c r="I22" s="105" t="s">
        <v>110</v>
      </c>
      <c r="J22" s="104" t="s">
        <v>110</v>
      </c>
      <c r="K22" s="104" t="s">
        <v>110</v>
      </c>
      <c r="L22" s="104" t="s">
        <v>110</v>
      </c>
      <c r="M22" s="104" t="s">
        <v>110</v>
      </c>
      <c r="N22" s="104" t="s">
        <v>110</v>
      </c>
      <c r="O22" s="104" t="s">
        <v>110</v>
      </c>
      <c r="P22" s="104"/>
      <c r="Q22" s="104"/>
      <c r="R22" s="104"/>
      <c r="S22" s="49"/>
      <c r="T22" s="54"/>
      <c r="U22" s="54"/>
      <c r="V22" s="54"/>
      <c r="W22" s="54"/>
      <c r="X22" s="54"/>
      <c r="Y22" s="54"/>
      <c r="Z22" s="54"/>
      <c r="AA22" s="54"/>
      <c r="AB22" s="56" t="s">
        <v>116</v>
      </c>
      <c r="AC22" s="45" t="s">
        <v>105</v>
      </c>
      <c r="AD22" s="46">
        <v>18</v>
      </c>
      <c r="AE22" s="55">
        <v>18</v>
      </c>
      <c r="AF22" s="55">
        <v>18</v>
      </c>
      <c r="AG22" s="55">
        <v>18</v>
      </c>
      <c r="AH22" s="55">
        <v>18</v>
      </c>
      <c r="AI22" s="55">
        <v>18</v>
      </c>
      <c r="AJ22" s="62">
        <f>(AD22+AE22+AF22+AG22+AH22)</f>
        <v>90</v>
      </c>
      <c r="AK22" s="90">
        <v>2023</v>
      </c>
      <c r="AL22" s="9"/>
    </row>
    <row r="23" spans="1:38" s="34" customFormat="1" ht="29.25" customHeight="1">
      <c r="A23" s="9"/>
      <c r="B23" s="104" t="s">
        <v>110</v>
      </c>
      <c r="C23" s="104" t="s">
        <v>110</v>
      </c>
      <c r="D23" s="104" t="s">
        <v>110</v>
      </c>
      <c r="E23" s="105" t="s">
        <v>110</v>
      </c>
      <c r="F23" s="105" t="s">
        <v>110</v>
      </c>
      <c r="G23" s="105" t="s">
        <v>110</v>
      </c>
      <c r="H23" s="105" t="s">
        <v>110</v>
      </c>
      <c r="I23" s="105" t="s">
        <v>110</v>
      </c>
      <c r="J23" s="104" t="s">
        <v>110</v>
      </c>
      <c r="K23" s="104" t="s">
        <v>110</v>
      </c>
      <c r="L23" s="104" t="s">
        <v>110</v>
      </c>
      <c r="M23" s="104" t="s">
        <v>110</v>
      </c>
      <c r="N23" s="104" t="s">
        <v>110</v>
      </c>
      <c r="O23" s="104" t="s">
        <v>110</v>
      </c>
      <c r="P23" s="104"/>
      <c r="Q23" s="104"/>
      <c r="R23" s="104"/>
      <c r="S23" s="49"/>
      <c r="T23" s="54"/>
      <c r="U23" s="54"/>
      <c r="V23" s="54"/>
      <c r="W23" s="54"/>
      <c r="X23" s="54"/>
      <c r="Y23" s="54"/>
      <c r="Z23" s="54"/>
      <c r="AA23" s="54"/>
      <c r="AB23" s="56" t="s">
        <v>117</v>
      </c>
      <c r="AC23" s="45" t="s">
        <v>106</v>
      </c>
      <c r="AD23" s="46">
        <v>25</v>
      </c>
      <c r="AE23" s="55">
        <v>20</v>
      </c>
      <c r="AF23" s="55">
        <v>18</v>
      </c>
      <c r="AG23" s="55">
        <v>15</v>
      </c>
      <c r="AH23" s="55">
        <v>13</v>
      </c>
      <c r="AI23" s="55">
        <v>13</v>
      </c>
      <c r="AJ23" s="62">
        <f>(AD23+AE23+AF23+AG23+AH23)</f>
        <v>91</v>
      </c>
      <c r="AK23" s="90">
        <v>2023</v>
      </c>
      <c r="AL23" s="9"/>
    </row>
    <row r="24" spans="1:38" s="34" customFormat="1" ht="33" customHeight="1">
      <c r="A24" s="9"/>
      <c r="B24" s="96">
        <v>5</v>
      </c>
      <c r="C24" s="96">
        <v>0</v>
      </c>
      <c r="D24" s="96">
        <v>1</v>
      </c>
      <c r="E24" s="97">
        <v>0</v>
      </c>
      <c r="F24" s="97">
        <v>4</v>
      </c>
      <c r="G24" s="97">
        <v>0</v>
      </c>
      <c r="H24" s="97">
        <v>9</v>
      </c>
      <c r="I24" s="97">
        <v>0</v>
      </c>
      <c r="J24" s="96">
        <v>5</v>
      </c>
      <c r="K24" s="96">
        <v>1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63"/>
      <c r="T24" s="64"/>
      <c r="U24" s="64"/>
      <c r="V24" s="64"/>
      <c r="W24" s="64"/>
      <c r="X24" s="64"/>
      <c r="Y24" s="64"/>
      <c r="Z24" s="64"/>
      <c r="AA24" s="64"/>
      <c r="AB24" s="65" t="s">
        <v>109</v>
      </c>
      <c r="AC24" s="66" t="s">
        <v>3</v>
      </c>
      <c r="AD24" s="67">
        <f>(AD25+AD26)</f>
        <v>17587.885000000002</v>
      </c>
      <c r="AE24" s="67">
        <f>(AE25+AE26)</f>
        <v>25410.97</v>
      </c>
      <c r="AF24" s="67">
        <f>(AF27+AF37+AF56+AF71)</f>
        <v>49276.3</v>
      </c>
      <c r="AG24" s="67">
        <f>(AG25+AG26)</f>
        <v>56286.259999999995</v>
      </c>
      <c r="AH24" s="67">
        <f>(AH25+AH26)</f>
        <v>57377</v>
      </c>
      <c r="AI24" s="67">
        <f>(AI27+AI37+AI56+AI71)</f>
        <v>60047.700000000004</v>
      </c>
      <c r="AJ24" s="116">
        <f aca="true" t="shared" si="2" ref="AJ24:AJ29">SUM(AD24:AI24)</f>
        <v>265986.115</v>
      </c>
      <c r="AK24" s="90">
        <v>2023</v>
      </c>
      <c r="AL24" s="9"/>
    </row>
    <row r="25" spans="1:38" s="34" customFormat="1" ht="19.5" customHeight="1">
      <c r="A25" s="9"/>
      <c r="B25" s="100">
        <v>5</v>
      </c>
      <c r="C25" s="100">
        <v>0</v>
      </c>
      <c r="D25" s="100">
        <v>1</v>
      </c>
      <c r="E25" s="101">
        <v>0</v>
      </c>
      <c r="F25" s="101">
        <v>4</v>
      </c>
      <c r="G25" s="101">
        <v>0</v>
      </c>
      <c r="H25" s="101">
        <v>9</v>
      </c>
      <c r="I25" s="101">
        <v>0</v>
      </c>
      <c r="J25" s="100">
        <v>5</v>
      </c>
      <c r="K25" s="100">
        <v>1</v>
      </c>
      <c r="L25" s="100">
        <v>0</v>
      </c>
      <c r="M25" s="100">
        <v>1</v>
      </c>
      <c r="N25" s="100">
        <v>2</v>
      </c>
      <c r="O25" s="100">
        <v>0</v>
      </c>
      <c r="P25" s="100">
        <v>0</v>
      </c>
      <c r="Q25" s="100">
        <v>4</v>
      </c>
      <c r="R25" s="100" t="s">
        <v>124</v>
      </c>
      <c r="S25" s="91"/>
      <c r="T25" s="92"/>
      <c r="U25" s="92"/>
      <c r="V25" s="92"/>
      <c r="W25" s="92"/>
      <c r="X25" s="92"/>
      <c r="Y25" s="92"/>
      <c r="Z25" s="92"/>
      <c r="AA25" s="92"/>
      <c r="AB25" s="93" t="s">
        <v>120</v>
      </c>
      <c r="AC25" s="94" t="s">
        <v>3</v>
      </c>
      <c r="AD25" s="95">
        <f>(AD28+AD38)</f>
        <v>5325.785</v>
      </c>
      <c r="AE25" s="95">
        <f>(AE28+AE38+AE57)</f>
        <v>7393.070000000001</v>
      </c>
      <c r="AF25" s="95">
        <f>(AF28+AF38+AF57+AF72)</f>
        <v>11880.500000000002</v>
      </c>
      <c r="AG25" s="95">
        <f>(AG28+AG38+AG57+AG72)</f>
        <v>13475.16</v>
      </c>
      <c r="AH25" s="95">
        <f>(AH28+AH38+AH57+AH72)</f>
        <v>13703.999999999998</v>
      </c>
      <c r="AI25" s="95">
        <v>13429</v>
      </c>
      <c r="AJ25" s="116">
        <f t="shared" si="2"/>
        <v>65207.515</v>
      </c>
      <c r="AK25" s="90">
        <v>2023</v>
      </c>
      <c r="AL25" s="9"/>
    </row>
    <row r="26" spans="1:38" s="34" customFormat="1" ht="21" customHeight="1">
      <c r="A26" s="9"/>
      <c r="B26" s="100">
        <v>5</v>
      </c>
      <c r="C26" s="100">
        <v>0</v>
      </c>
      <c r="D26" s="100">
        <v>1</v>
      </c>
      <c r="E26" s="101">
        <v>0</v>
      </c>
      <c r="F26" s="101">
        <v>4</v>
      </c>
      <c r="G26" s="101">
        <v>0</v>
      </c>
      <c r="H26" s="101">
        <v>9</v>
      </c>
      <c r="I26" s="101">
        <v>0</v>
      </c>
      <c r="J26" s="100">
        <v>5</v>
      </c>
      <c r="K26" s="100">
        <v>1</v>
      </c>
      <c r="L26" s="100">
        <v>0</v>
      </c>
      <c r="M26" s="100">
        <v>1</v>
      </c>
      <c r="N26" s="100">
        <v>1</v>
      </c>
      <c r="O26" s="100">
        <v>0</v>
      </c>
      <c r="P26" s="100">
        <v>5</v>
      </c>
      <c r="Q26" s="100">
        <v>2</v>
      </c>
      <c r="R26" s="100" t="s">
        <v>123</v>
      </c>
      <c r="S26" s="91"/>
      <c r="T26" s="92"/>
      <c r="U26" s="92"/>
      <c r="V26" s="92"/>
      <c r="W26" s="92"/>
      <c r="X26" s="92"/>
      <c r="Y26" s="92"/>
      <c r="Z26" s="92"/>
      <c r="AA26" s="92"/>
      <c r="AB26" s="93" t="s">
        <v>113</v>
      </c>
      <c r="AC26" s="94" t="s">
        <v>3</v>
      </c>
      <c r="AD26" s="95">
        <f>(AD29)</f>
        <v>12262.1</v>
      </c>
      <c r="AE26" s="95">
        <f>(AE29+AE39+AE58)</f>
        <v>18017.9</v>
      </c>
      <c r="AF26" s="95">
        <f>(AF29+AF39+AF58+AF73)</f>
        <v>37395.799999999996</v>
      </c>
      <c r="AG26" s="95">
        <f>(AG29+AG39+AG58+AG73)</f>
        <v>42811.1</v>
      </c>
      <c r="AH26" s="95">
        <f>(AH29+AH39+AH58+AH73)</f>
        <v>43673</v>
      </c>
      <c r="AI26" s="95">
        <f>(AI29+AI39+AI58+AI73)</f>
        <v>45516.799999999996</v>
      </c>
      <c r="AJ26" s="116">
        <f t="shared" si="2"/>
        <v>199676.69999999998</v>
      </c>
      <c r="AK26" s="90">
        <v>2023</v>
      </c>
      <c r="AL26" s="9"/>
    </row>
    <row r="27" spans="1:38" s="7" customFormat="1" ht="15">
      <c r="A27" s="9"/>
      <c r="B27" s="98"/>
      <c r="C27" s="98"/>
      <c r="D27" s="98"/>
      <c r="E27" s="99"/>
      <c r="F27" s="99"/>
      <c r="G27" s="99"/>
      <c r="H27" s="99"/>
      <c r="I27" s="99"/>
      <c r="J27" s="98"/>
      <c r="K27" s="98"/>
      <c r="L27" s="98"/>
      <c r="M27" s="98"/>
      <c r="N27" s="98"/>
      <c r="O27" s="98"/>
      <c r="P27" s="98"/>
      <c r="Q27" s="98"/>
      <c r="R27" s="98"/>
      <c r="S27" s="69"/>
      <c r="T27" s="70"/>
      <c r="U27" s="70"/>
      <c r="V27" s="70"/>
      <c r="W27" s="70"/>
      <c r="X27" s="70"/>
      <c r="Y27" s="70"/>
      <c r="Z27" s="70"/>
      <c r="AA27" s="70"/>
      <c r="AB27" s="71" t="s">
        <v>96</v>
      </c>
      <c r="AC27" s="72" t="s">
        <v>3</v>
      </c>
      <c r="AD27" s="73">
        <f aca="true" t="shared" si="3" ref="AD27:AI27">(AD28+AD29)</f>
        <v>16882.47</v>
      </c>
      <c r="AE27" s="73">
        <f t="shared" si="3"/>
        <v>19045.17</v>
      </c>
      <c r="AF27" s="73">
        <f t="shared" si="3"/>
        <v>21510.300000000003</v>
      </c>
      <c r="AG27" s="73">
        <f t="shared" si="3"/>
        <v>22622.260000000002</v>
      </c>
      <c r="AH27" s="73">
        <f t="shared" si="3"/>
        <v>23470.699999999997</v>
      </c>
      <c r="AI27" s="73">
        <f t="shared" si="3"/>
        <v>24663.6</v>
      </c>
      <c r="AJ27" s="116">
        <f>SUM(AD27:AI27)</f>
        <v>128194.5</v>
      </c>
      <c r="AK27" s="90">
        <v>2023</v>
      </c>
      <c r="AL27" s="9"/>
    </row>
    <row r="28" spans="1:38" s="7" customFormat="1" ht="15">
      <c r="A28" s="9"/>
      <c r="B28" s="100">
        <v>5</v>
      </c>
      <c r="C28" s="100">
        <v>0</v>
      </c>
      <c r="D28" s="100">
        <v>1</v>
      </c>
      <c r="E28" s="101">
        <v>0</v>
      </c>
      <c r="F28" s="101">
        <v>4</v>
      </c>
      <c r="G28" s="101">
        <v>0</v>
      </c>
      <c r="H28" s="101">
        <v>9</v>
      </c>
      <c r="I28" s="101">
        <v>0</v>
      </c>
      <c r="J28" s="100">
        <v>5</v>
      </c>
      <c r="K28" s="100">
        <v>1</v>
      </c>
      <c r="L28" s="100">
        <v>0</v>
      </c>
      <c r="M28" s="100">
        <v>1</v>
      </c>
      <c r="N28" s="100">
        <v>2</v>
      </c>
      <c r="O28" s="100">
        <v>0</v>
      </c>
      <c r="P28" s="100">
        <v>0</v>
      </c>
      <c r="Q28" s="100">
        <v>4</v>
      </c>
      <c r="R28" s="100" t="s">
        <v>124</v>
      </c>
      <c r="S28" s="69"/>
      <c r="T28" s="70"/>
      <c r="U28" s="70"/>
      <c r="V28" s="70"/>
      <c r="W28" s="70"/>
      <c r="X28" s="70"/>
      <c r="Y28" s="70"/>
      <c r="Z28" s="70"/>
      <c r="AA28" s="70"/>
      <c r="AB28" s="82" t="s">
        <v>108</v>
      </c>
      <c r="AC28" s="72" t="s">
        <v>3</v>
      </c>
      <c r="AD28" s="73">
        <f aca="true" t="shared" si="4" ref="AD28:AI28">(AD31+AD32)</f>
        <v>4620.37</v>
      </c>
      <c r="AE28" s="73">
        <f>(AE31+AE32+AE33+AE36)</f>
        <v>5487.87</v>
      </c>
      <c r="AF28" s="73">
        <f>(AF31+AF32)</f>
        <v>5895.200000000001</v>
      </c>
      <c r="AG28" s="73">
        <f t="shared" si="4"/>
        <v>6614.26</v>
      </c>
      <c r="AH28" s="73">
        <f t="shared" si="4"/>
        <v>6822.4</v>
      </c>
      <c r="AI28" s="73">
        <f t="shared" si="4"/>
        <v>7349.3</v>
      </c>
      <c r="AJ28" s="116"/>
      <c r="AK28" s="90">
        <v>2023</v>
      </c>
      <c r="AL28" s="9"/>
    </row>
    <row r="29" spans="1:38" s="7" customFormat="1" ht="15">
      <c r="A29" s="9"/>
      <c r="B29" s="100">
        <v>5</v>
      </c>
      <c r="C29" s="100">
        <v>0</v>
      </c>
      <c r="D29" s="100">
        <v>1</v>
      </c>
      <c r="E29" s="101">
        <v>0</v>
      </c>
      <c r="F29" s="101">
        <v>4</v>
      </c>
      <c r="G29" s="101">
        <v>0</v>
      </c>
      <c r="H29" s="101">
        <v>9</v>
      </c>
      <c r="I29" s="101">
        <v>0</v>
      </c>
      <c r="J29" s="100">
        <v>5</v>
      </c>
      <c r="K29" s="100">
        <v>1</v>
      </c>
      <c r="L29" s="100">
        <v>0</v>
      </c>
      <c r="M29" s="100">
        <v>1</v>
      </c>
      <c r="N29" s="100">
        <v>1</v>
      </c>
      <c r="O29" s="100">
        <v>0</v>
      </c>
      <c r="P29" s="100">
        <v>5</v>
      </c>
      <c r="Q29" s="100">
        <v>2</v>
      </c>
      <c r="R29" s="100" t="s">
        <v>123</v>
      </c>
      <c r="S29" s="69"/>
      <c r="T29" s="70"/>
      <c r="U29" s="70"/>
      <c r="V29" s="70"/>
      <c r="W29" s="70"/>
      <c r="X29" s="70"/>
      <c r="Y29" s="70"/>
      <c r="Z29" s="70"/>
      <c r="AA29" s="70"/>
      <c r="AB29" s="82" t="s">
        <v>118</v>
      </c>
      <c r="AC29" s="72"/>
      <c r="AD29" s="73">
        <f aca="true" t="shared" si="5" ref="AD29:AI29">(AD35)</f>
        <v>12262.1</v>
      </c>
      <c r="AE29" s="73">
        <f>(AE35)</f>
        <v>13557.3</v>
      </c>
      <c r="AF29" s="73">
        <f t="shared" si="5"/>
        <v>15615.1</v>
      </c>
      <c r="AG29" s="73">
        <f t="shared" si="5"/>
        <v>16008</v>
      </c>
      <c r="AH29" s="73">
        <f t="shared" si="5"/>
        <v>16648.3</v>
      </c>
      <c r="AI29" s="73">
        <f t="shared" si="5"/>
        <v>17314.3</v>
      </c>
      <c r="AJ29" s="116">
        <f t="shared" si="2"/>
        <v>91405.1</v>
      </c>
      <c r="AK29" s="90">
        <v>2023</v>
      </c>
      <c r="AL29" s="9"/>
    </row>
    <row r="30" spans="1:38" s="7" customFormat="1" ht="76.5">
      <c r="A30" s="9"/>
      <c r="B30" s="104" t="s">
        <v>110</v>
      </c>
      <c r="C30" s="104" t="s">
        <v>110</v>
      </c>
      <c r="D30" s="104" t="s">
        <v>110</v>
      </c>
      <c r="E30" s="105" t="s">
        <v>110</v>
      </c>
      <c r="F30" s="105" t="s">
        <v>110</v>
      </c>
      <c r="G30" s="105" t="s">
        <v>110</v>
      </c>
      <c r="H30" s="105" t="s">
        <v>110</v>
      </c>
      <c r="I30" s="105" t="s">
        <v>110</v>
      </c>
      <c r="J30" s="104" t="s">
        <v>110</v>
      </c>
      <c r="K30" s="104" t="s">
        <v>110</v>
      </c>
      <c r="L30" s="104" t="s">
        <v>110</v>
      </c>
      <c r="M30" s="104" t="s">
        <v>110</v>
      </c>
      <c r="N30" s="104" t="s">
        <v>110</v>
      </c>
      <c r="O30" s="104" t="s">
        <v>110</v>
      </c>
      <c r="P30" s="104"/>
      <c r="Q30" s="104"/>
      <c r="R30" s="104"/>
      <c r="S30" s="49"/>
      <c r="T30" s="54"/>
      <c r="U30" s="54"/>
      <c r="V30" s="54"/>
      <c r="W30" s="54"/>
      <c r="X30" s="54"/>
      <c r="Y30" s="54"/>
      <c r="Z30" s="54"/>
      <c r="AA30" s="54"/>
      <c r="AB30" s="56" t="s">
        <v>94</v>
      </c>
      <c r="AC30" s="45" t="s">
        <v>102</v>
      </c>
      <c r="AD30" s="46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62">
        <f>(AD30+AE30+AF30+AG30+AH30)</f>
        <v>0</v>
      </c>
      <c r="AK30" s="90">
        <v>2023</v>
      </c>
      <c r="AL30" s="9"/>
    </row>
    <row r="31" spans="1:38" s="7" customFormat="1" ht="38.25">
      <c r="A31" s="9"/>
      <c r="B31" s="100">
        <v>5</v>
      </c>
      <c r="C31" s="100">
        <v>0</v>
      </c>
      <c r="D31" s="100">
        <v>1</v>
      </c>
      <c r="E31" s="101">
        <v>0</v>
      </c>
      <c r="F31" s="101">
        <v>4</v>
      </c>
      <c r="G31" s="101">
        <v>0</v>
      </c>
      <c r="H31" s="101">
        <v>9</v>
      </c>
      <c r="I31" s="101">
        <v>0</v>
      </c>
      <c r="J31" s="100">
        <v>5</v>
      </c>
      <c r="K31" s="100">
        <v>1</v>
      </c>
      <c r="L31" s="100">
        <v>0</v>
      </c>
      <c r="M31" s="100">
        <v>1</v>
      </c>
      <c r="N31" s="100">
        <v>2</v>
      </c>
      <c r="O31" s="100">
        <v>0</v>
      </c>
      <c r="P31" s="100">
        <v>0</v>
      </c>
      <c r="Q31" s="100">
        <v>4</v>
      </c>
      <c r="R31" s="100">
        <v>0</v>
      </c>
      <c r="S31" s="76"/>
      <c r="T31" s="77"/>
      <c r="U31" s="77"/>
      <c r="V31" s="77"/>
      <c r="W31" s="77"/>
      <c r="X31" s="77"/>
      <c r="Y31" s="77"/>
      <c r="Z31" s="77"/>
      <c r="AA31" s="77"/>
      <c r="AB31" s="78" t="s">
        <v>125</v>
      </c>
      <c r="AC31" s="79" t="s">
        <v>3</v>
      </c>
      <c r="AD31" s="109">
        <v>1482.17</v>
      </c>
      <c r="AE31" s="113">
        <v>955.2</v>
      </c>
      <c r="AF31" s="113">
        <v>1481.4</v>
      </c>
      <c r="AG31" s="81">
        <v>1785.46</v>
      </c>
      <c r="AH31" s="81">
        <v>1667</v>
      </c>
      <c r="AI31" s="81">
        <v>1795.5</v>
      </c>
      <c r="AJ31" s="62">
        <f aca="true" t="shared" si="6" ref="AJ31:AJ36">SUM(AD31:AI31)</f>
        <v>9166.73</v>
      </c>
      <c r="AK31" s="90">
        <v>2023</v>
      </c>
      <c r="AL31" s="9"/>
    </row>
    <row r="32" spans="1:38" s="7" customFormat="1" ht="51">
      <c r="A32" s="9"/>
      <c r="B32" s="100">
        <v>5</v>
      </c>
      <c r="C32" s="100">
        <v>0</v>
      </c>
      <c r="D32" s="100">
        <v>1</v>
      </c>
      <c r="E32" s="101">
        <v>0</v>
      </c>
      <c r="F32" s="101">
        <v>4</v>
      </c>
      <c r="G32" s="101">
        <v>0</v>
      </c>
      <c r="H32" s="101">
        <v>9</v>
      </c>
      <c r="I32" s="101">
        <v>0</v>
      </c>
      <c r="J32" s="100">
        <v>5</v>
      </c>
      <c r="K32" s="100">
        <v>1</v>
      </c>
      <c r="L32" s="100">
        <v>0</v>
      </c>
      <c r="M32" s="100">
        <v>1</v>
      </c>
      <c r="N32" s="100">
        <v>4</v>
      </c>
      <c r="O32" s="100">
        <v>0</v>
      </c>
      <c r="P32" s="100">
        <v>9</v>
      </c>
      <c r="Q32" s="100">
        <v>4</v>
      </c>
      <c r="R32" s="100">
        <v>0</v>
      </c>
      <c r="S32" s="76"/>
      <c r="T32" s="77"/>
      <c r="U32" s="77"/>
      <c r="V32" s="77"/>
      <c r="W32" s="77"/>
      <c r="X32" s="77"/>
      <c r="Y32" s="77"/>
      <c r="Z32" s="77"/>
      <c r="AA32" s="77"/>
      <c r="AB32" s="78" t="s">
        <v>128</v>
      </c>
      <c r="AC32" s="79" t="s">
        <v>3</v>
      </c>
      <c r="AD32" s="109">
        <v>3138.2</v>
      </c>
      <c r="AE32" s="113">
        <v>4332.67</v>
      </c>
      <c r="AF32" s="113">
        <v>4413.8</v>
      </c>
      <c r="AG32" s="81">
        <v>4828.8</v>
      </c>
      <c r="AH32" s="81">
        <v>5155.4</v>
      </c>
      <c r="AI32" s="81">
        <v>5553.8</v>
      </c>
      <c r="AJ32" s="62">
        <f t="shared" si="6"/>
        <v>27422.670000000002</v>
      </c>
      <c r="AK32" s="90">
        <v>2023</v>
      </c>
      <c r="AL32" s="9"/>
    </row>
    <row r="33" spans="1:38" s="7" customFormat="1" ht="38.25">
      <c r="A33" s="9"/>
      <c r="B33" s="100">
        <v>5</v>
      </c>
      <c r="C33" s="100">
        <v>0</v>
      </c>
      <c r="D33" s="100">
        <v>1</v>
      </c>
      <c r="E33" s="101">
        <v>0</v>
      </c>
      <c r="F33" s="101">
        <v>4</v>
      </c>
      <c r="G33" s="101">
        <v>0</v>
      </c>
      <c r="H33" s="101">
        <v>9</v>
      </c>
      <c r="I33" s="101">
        <v>0</v>
      </c>
      <c r="J33" s="100">
        <v>5</v>
      </c>
      <c r="K33" s="100">
        <v>1</v>
      </c>
      <c r="L33" s="100">
        <v>0</v>
      </c>
      <c r="M33" s="100">
        <v>1</v>
      </c>
      <c r="N33" s="100">
        <v>2</v>
      </c>
      <c r="O33" s="100">
        <v>0</v>
      </c>
      <c r="P33" s="100">
        <v>0</v>
      </c>
      <c r="Q33" s="100">
        <v>5</v>
      </c>
      <c r="R33" s="100">
        <v>0</v>
      </c>
      <c r="S33" s="76"/>
      <c r="T33" s="77"/>
      <c r="U33" s="77"/>
      <c r="V33" s="77"/>
      <c r="W33" s="77"/>
      <c r="X33" s="77"/>
      <c r="Y33" s="77"/>
      <c r="Z33" s="77"/>
      <c r="AA33" s="77"/>
      <c r="AB33" s="78" t="s">
        <v>126</v>
      </c>
      <c r="AC33" s="79" t="s">
        <v>3</v>
      </c>
      <c r="AD33" s="109">
        <v>0</v>
      </c>
      <c r="AE33" s="113">
        <v>0</v>
      </c>
      <c r="AF33" s="113">
        <v>0</v>
      </c>
      <c r="AG33" s="81">
        <v>0</v>
      </c>
      <c r="AH33" s="81">
        <v>0</v>
      </c>
      <c r="AI33" s="81">
        <v>0</v>
      </c>
      <c r="AJ33" s="62">
        <f t="shared" si="6"/>
        <v>0</v>
      </c>
      <c r="AK33" s="90">
        <v>2023</v>
      </c>
      <c r="AL33" s="9"/>
    </row>
    <row r="34" spans="1:38" s="7" customFormat="1" ht="25.5">
      <c r="A34" s="9"/>
      <c r="B34" s="100">
        <v>5</v>
      </c>
      <c r="C34" s="100">
        <v>0</v>
      </c>
      <c r="D34" s="100">
        <v>1</v>
      </c>
      <c r="E34" s="101">
        <v>0</v>
      </c>
      <c r="F34" s="101">
        <v>4</v>
      </c>
      <c r="G34" s="101">
        <v>0</v>
      </c>
      <c r="H34" s="101">
        <v>9</v>
      </c>
      <c r="I34" s="101">
        <v>0</v>
      </c>
      <c r="J34" s="100">
        <v>5</v>
      </c>
      <c r="K34" s="100">
        <v>1</v>
      </c>
      <c r="L34" s="100">
        <v>0</v>
      </c>
      <c r="M34" s="100">
        <v>1</v>
      </c>
      <c r="N34" s="100">
        <v>2</v>
      </c>
      <c r="O34" s="100">
        <v>0</v>
      </c>
      <c r="P34" s="100">
        <v>0</v>
      </c>
      <c r="Q34" s="100">
        <v>6</v>
      </c>
      <c r="R34" s="100">
        <v>0</v>
      </c>
      <c r="S34" s="76"/>
      <c r="T34" s="77"/>
      <c r="U34" s="77"/>
      <c r="V34" s="77"/>
      <c r="W34" s="77"/>
      <c r="X34" s="77"/>
      <c r="Y34" s="77"/>
      <c r="Z34" s="77"/>
      <c r="AA34" s="77"/>
      <c r="AB34" s="78" t="s">
        <v>127</v>
      </c>
      <c r="AC34" s="79" t="s">
        <v>3</v>
      </c>
      <c r="AD34" s="109"/>
      <c r="AE34" s="113"/>
      <c r="AF34" s="113"/>
      <c r="AG34" s="81"/>
      <c r="AH34" s="81"/>
      <c r="AI34" s="81"/>
      <c r="AJ34" s="62">
        <f t="shared" si="6"/>
        <v>0</v>
      </c>
      <c r="AK34" s="90">
        <v>2023</v>
      </c>
      <c r="AL34" s="9"/>
    </row>
    <row r="35" spans="1:38" s="7" customFormat="1" ht="25.5">
      <c r="A35" s="9"/>
      <c r="B35" s="100">
        <v>5</v>
      </c>
      <c r="C35" s="100">
        <v>0</v>
      </c>
      <c r="D35" s="100">
        <v>1</v>
      </c>
      <c r="E35" s="101">
        <v>0</v>
      </c>
      <c r="F35" s="101">
        <v>4</v>
      </c>
      <c r="G35" s="101">
        <v>0</v>
      </c>
      <c r="H35" s="101">
        <v>9</v>
      </c>
      <c r="I35" s="101">
        <v>0</v>
      </c>
      <c r="J35" s="100">
        <v>5</v>
      </c>
      <c r="K35" s="100">
        <v>1</v>
      </c>
      <c r="L35" s="100">
        <v>0</v>
      </c>
      <c r="M35" s="100">
        <v>1</v>
      </c>
      <c r="N35" s="100">
        <v>1</v>
      </c>
      <c r="O35" s="100">
        <v>0</v>
      </c>
      <c r="P35" s="100">
        <v>5</v>
      </c>
      <c r="Q35" s="100">
        <v>2</v>
      </c>
      <c r="R35" s="100">
        <v>0</v>
      </c>
      <c r="S35" s="76"/>
      <c r="T35" s="77"/>
      <c r="U35" s="77"/>
      <c r="V35" s="77"/>
      <c r="W35" s="77"/>
      <c r="X35" s="77"/>
      <c r="Y35" s="77"/>
      <c r="Z35" s="77"/>
      <c r="AA35" s="77"/>
      <c r="AB35" s="78" t="s">
        <v>129</v>
      </c>
      <c r="AC35" s="79" t="s">
        <v>3</v>
      </c>
      <c r="AD35" s="80">
        <v>12262.1</v>
      </c>
      <c r="AE35" s="113">
        <v>13557.3</v>
      </c>
      <c r="AF35" s="113">
        <v>15615.1</v>
      </c>
      <c r="AG35" s="81">
        <v>16008</v>
      </c>
      <c r="AH35" s="81">
        <v>16648.3</v>
      </c>
      <c r="AI35" s="81">
        <v>17314.3</v>
      </c>
      <c r="AJ35" s="62">
        <f t="shared" si="6"/>
        <v>91405.1</v>
      </c>
      <c r="AK35" s="90">
        <v>2023</v>
      </c>
      <c r="AL35" s="9"/>
    </row>
    <row r="36" spans="1:38" s="7" customFormat="1" ht="25.5">
      <c r="A36" s="9"/>
      <c r="B36" s="100">
        <v>5</v>
      </c>
      <c r="C36" s="100">
        <v>0</v>
      </c>
      <c r="D36" s="100">
        <v>1</v>
      </c>
      <c r="E36" s="101">
        <v>0</v>
      </c>
      <c r="F36" s="101">
        <v>4</v>
      </c>
      <c r="G36" s="101">
        <v>0</v>
      </c>
      <c r="H36" s="101">
        <v>9</v>
      </c>
      <c r="I36" s="101">
        <v>0</v>
      </c>
      <c r="J36" s="100">
        <v>5</v>
      </c>
      <c r="K36" s="100">
        <v>1</v>
      </c>
      <c r="L36" s="100">
        <v>0</v>
      </c>
      <c r="M36" s="100">
        <v>1</v>
      </c>
      <c r="N36" s="100">
        <v>4</v>
      </c>
      <c r="O36" s="100">
        <v>0</v>
      </c>
      <c r="P36" s="100">
        <v>9</v>
      </c>
      <c r="Q36" s="100">
        <v>5</v>
      </c>
      <c r="R36" s="100">
        <v>0</v>
      </c>
      <c r="S36" s="76"/>
      <c r="T36" s="77"/>
      <c r="U36" s="77"/>
      <c r="V36" s="77"/>
      <c r="W36" s="77"/>
      <c r="X36" s="77"/>
      <c r="Y36" s="77"/>
      <c r="Z36" s="77"/>
      <c r="AA36" s="77"/>
      <c r="AB36" s="78" t="s">
        <v>148</v>
      </c>
      <c r="AC36" s="79" t="s">
        <v>3</v>
      </c>
      <c r="AD36" s="80">
        <v>0</v>
      </c>
      <c r="AE36" s="113">
        <v>200</v>
      </c>
      <c r="AF36" s="113">
        <v>0</v>
      </c>
      <c r="AG36" s="81">
        <v>0</v>
      </c>
      <c r="AH36" s="81">
        <v>0</v>
      </c>
      <c r="AI36" s="81">
        <v>0</v>
      </c>
      <c r="AJ36" s="62">
        <f t="shared" si="6"/>
        <v>200</v>
      </c>
      <c r="AK36" s="90"/>
      <c r="AL36" s="9"/>
    </row>
    <row r="37" spans="1:38" s="7" customFormat="1" ht="38.25">
      <c r="A37" s="9"/>
      <c r="B37" s="98" t="s">
        <v>110</v>
      </c>
      <c r="C37" s="98" t="s">
        <v>110</v>
      </c>
      <c r="D37" s="98" t="s">
        <v>110</v>
      </c>
      <c r="E37" s="99">
        <v>0</v>
      </c>
      <c r="F37" s="99">
        <v>4</v>
      </c>
      <c r="G37" s="99">
        <v>0</v>
      </c>
      <c r="H37" s="99">
        <v>9</v>
      </c>
      <c r="I37" s="99">
        <v>0</v>
      </c>
      <c r="J37" s="98">
        <v>5</v>
      </c>
      <c r="K37" s="98">
        <v>1</v>
      </c>
      <c r="L37" s="98">
        <v>0</v>
      </c>
      <c r="M37" s="98">
        <v>2</v>
      </c>
      <c r="N37" s="98">
        <v>0</v>
      </c>
      <c r="O37" s="98">
        <v>2</v>
      </c>
      <c r="P37" s="98">
        <v>0</v>
      </c>
      <c r="Q37" s="98">
        <v>0</v>
      </c>
      <c r="R37" s="98">
        <v>0</v>
      </c>
      <c r="S37" s="69"/>
      <c r="T37" s="70"/>
      <c r="U37" s="70"/>
      <c r="V37" s="70"/>
      <c r="W37" s="70"/>
      <c r="X37" s="70"/>
      <c r="Y37" s="70"/>
      <c r="Z37" s="70"/>
      <c r="AA37" s="70"/>
      <c r="AB37" s="71" t="s">
        <v>90</v>
      </c>
      <c r="AC37" s="72" t="s">
        <v>3</v>
      </c>
      <c r="AD37" s="107">
        <f aca="true" t="shared" si="7" ref="AD37:AI37">(AD38+AD39)</f>
        <v>705.415</v>
      </c>
      <c r="AE37" s="107">
        <f t="shared" si="7"/>
        <v>4263.3</v>
      </c>
      <c r="AF37" s="107">
        <f t="shared" si="7"/>
        <v>22987.6</v>
      </c>
      <c r="AG37" s="107">
        <f t="shared" si="7"/>
        <v>28943.2</v>
      </c>
      <c r="AH37" s="107">
        <f t="shared" si="7"/>
        <v>29079.9</v>
      </c>
      <c r="AI37" s="107">
        <f t="shared" si="7"/>
        <v>30547.4</v>
      </c>
      <c r="AJ37" s="62">
        <f>SUM(AD37:AI37)</f>
        <v>116526.815</v>
      </c>
      <c r="AK37" s="90">
        <v>2023</v>
      </c>
      <c r="AL37" s="9"/>
    </row>
    <row r="38" spans="1:38" s="7" customFormat="1" ht="15">
      <c r="A38" s="9"/>
      <c r="B38" s="98">
        <v>5</v>
      </c>
      <c r="C38" s="98">
        <v>0</v>
      </c>
      <c r="D38" s="98">
        <v>1</v>
      </c>
      <c r="E38" s="99">
        <v>0</v>
      </c>
      <c r="F38" s="99">
        <v>4</v>
      </c>
      <c r="G38" s="99">
        <v>0</v>
      </c>
      <c r="H38" s="99">
        <v>9</v>
      </c>
      <c r="I38" s="99">
        <v>0</v>
      </c>
      <c r="J38" s="98">
        <v>5</v>
      </c>
      <c r="K38" s="98">
        <v>1</v>
      </c>
      <c r="L38" s="98">
        <v>0</v>
      </c>
      <c r="M38" s="98">
        <v>2</v>
      </c>
      <c r="N38" s="98">
        <v>0</v>
      </c>
      <c r="O38" s="98">
        <v>2</v>
      </c>
      <c r="P38" s="98">
        <v>0</v>
      </c>
      <c r="Q38" s="98">
        <v>0</v>
      </c>
      <c r="R38" s="98">
        <v>0</v>
      </c>
      <c r="S38" s="69"/>
      <c r="T38" s="70"/>
      <c r="U38" s="70"/>
      <c r="V38" s="70"/>
      <c r="W38" s="70"/>
      <c r="X38" s="70"/>
      <c r="Y38" s="70"/>
      <c r="Z38" s="70"/>
      <c r="AA38" s="70"/>
      <c r="AB38" s="71" t="s">
        <v>119</v>
      </c>
      <c r="AC38" s="72" t="s">
        <v>3</v>
      </c>
      <c r="AD38" s="107">
        <f>(AD41+AD42+AD43)</f>
        <v>705.415</v>
      </c>
      <c r="AE38" s="107">
        <f>(AE41+AE43+AE44+AE55)</f>
        <v>1422.4</v>
      </c>
      <c r="AF38" s="107">
        <f>(AF44)</f>
        <v>4655.5</v>
      </c>
      <c r="AG38" s="107">
        <f>(AG44+AG54)</f>
        <v>5876.7</v>
      </c>
      <c r="AH38" s="107">
        <f>(AH44+AH54)</f>
        <v>5880</v>
      </c>
      <c r="AI38" s="107">
        <f>(AI44+AI54)</f>
        <v>6173.5</v>
      </c>
      <c r="AJ38" s="124">
        <f>SUM(AD38:AI38)</f>
        <v>24713.515</v>
      </c>
      <c r="AK38" s="90">
        <v>2023</v>
      </c>
      <c r="AL38" s="9"/>
    </row>
    <row r="39" spans="1:38" s="7" customFormat="1" ht="15">
      <c r="A39" s="9"/>
      <c r="B39" s="98"/>
      <c r="C39" s="98"/>
      <c r="D39" s="98"/>
      <c r="E39" s="99"/>
      <c r="F39" s="99"/>
      <c r="G39" s="99"/>
      <c r="H39" s="99"/>
      <c r="I39" s="99"/>
      <c r="J39" s="98"/>
      <c r="K39" s="98"/>
      <c r="L39" s="98"/>
      <c r="M39" s="98"/>
      <c r="N39" s="98"/>
      <c r="O39" s="98"/>
      <c r="P39" s="98"/>
      <c r="Q39" s="98"/>
      <c r="R39" s="98"/>
      <c r="S39" s="69"/>
      <c r="T39" s="70"/>
      <c r="U39" s="70"/>
      <c r="V39" s="70"/>
      <c r="W39" s="70"/>
      <c r="X39" s="70"/>
      <c r="Y39" s="70"/>
      <c r="Z39" s="70"/>
      <c r="AA39" s="70"/>
      <c r="AB39" s="71" t="s">
        <v>112</v>
      </c>
      <c r="AC39" s="72" t="s">
        <v>3</v>
      </c>
      <c r="AD39" s="107">
        <v>0</v>
      </c>
      <c r="AE39" s="107">
        <f>(AE49)</f>
        <v>2840.9</v>
      </c>
      <c r="AF39" s="107">
        <f>(AF49)</f>
        <v>18332.1</v>
      </c>
      <c r="AG39" s="107">
        <f>(AG49)</f>
        <v>23066.5</v>
      </c>
      <c r="AH39" s="107">
        <f>(AH49)</f>
        <v>23199.9</v>
      </c>
      <c r="AI39" s="107">
        <f>(AI49)</f>
        <v>24373.9</v>
      </c>
      <c r="AJ39" s="62">
        <f>SUM(AD39:AI39)</f>
        <v>91813.29999999999</v>
      </c>
      <c r="AK39" s="90">
        <v>2023</v>
      </c>
      <c r="AL39" s="9"/>
    </row>
    <row r="40" spans="1:38" s="7" customFormat="1" ht="38.25">
      <c r="A40" s="9"/>
      <c r="B40" s="104"/>
      <c r="C40" s="104"/>
      <c r="D40" s="104"/>
      <c r="E40" s="105"/>
      <c r="F40" s="105"/>
      <c r="G40" s="105"/>
      <c r="H40" s="105"/>
      <c r="I40" s="105"/>
      <c r="J40" s="104"/>
      <c r="K40" s="104"/>
      <c r="L40" s="104"/>
      <c r="M40" s="104"/>
      <c r="N40" s="104"/>
      <c r="O40" s="104"/>
      <c r="P40" s="104"/>
      <c r="Q40" s="104"/>
      <c r="R40" s="104"/>
      <c r="S40" s="49"/>
      <c r="T40" s="54"/>
      <c r="U40" s="54"/>
      <c r="V40" s="54"/>
      <c r="W40" s="54"/>
      <c r="X40" s="54"/>
      <c r="Y40" s="54"/>
      <c r="Z40" s="54"/>
      <c r="AA40" s="54"/>
      <c r="AB40" s="108" t="s">
        <v>95</v>
      </c>
      <c r="AC40" s="45" t="s">
        <v>103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62">
        <f>(AD40+AE40+AF40+AG40+AH40)</f>
        <v>0</v>
      </c>
      <c r="AK40" s="90">
        <v>2023</v>
      </c>
      <c r="AL40" s="9"/>
    </row>
    <row r="41" spans="1:38" s="7" customFormat="1" ht="38.25">
      <c r="A41" s="9"/>
      <c r="B41" s="100">
        <v>5</v>
      </c>
      <c r="C41" s="100">
        <v>0</v>
      </c>
      <c r="D41" s="100">
        <v>1</v>
      </c>
      <c r="E41" s="101">
        <v>0</v>
      </c>
      <c r="F41" s="101">
        <v>4</v>
      </c>
      <c r="G41" s="101">
        <v>0</v>
      </c>
      <c r="H41" s="101">
        <v>9</v>
      </c>
      <c r="I41" s="101">
        <v>0</v>
      </c>
      <c r="J41" s="100">
        <v>5</v>
      </c>
      <c r="K41" s="100">
        <v>1</v>
      </c>
      <c r="L41" s="100">
        <v>0</v>
      </c>
      <c r="M41" s="100">
        <v>2</v>
      </c>
      <c r="N41" s="100">
        <v>0</v>
      </c>
      <c r="O41" s="100">
        <v>4</v>
      </c>
      <c r="P41" s="100">
        <v>0</v>
      </c>
      <c r="Q41" s="100">
        <v>1</v>
      </c>
      <c r="R41" s="100">
        <v>0</v>
      </c>
      <c r="S41" s="76"/>
      <c r="T41" s="77"/>
      <c r="U41" s="77"/>
      <c r="V41" s="77"/>
      <c r="W41" s="77"/>
      <c r="X41" s="77"/>
      <c r="Y41" s="77"/>
      <c r="Z41" s="77"/>
      <c r="AA41" s="77"/>
      <c r="AB41" s="106" t="s">
        <v>138</v>
      </c>
      <c r="AC41" s="79" t="s">
        <v>3</v>
      </c>
      <c r="AD41" s="123">
        <v>190</v>
      </c>
      <c r="AE41" s="123">
        <v>150</v>
      </c>
      <c r="AF41" s="123">
        <v>0</v>
      </c>
      <c r="AG41" s="123">
        <v>0</v>
      </c>
      <c r="AH41" s="123">
        <v>0</v>
      </c>
      <c r="AI41" s="123">
        <v>0</v>
      </c>
      <c r="AJ41" s="62">
        <f>(AD41+AE41+AF41+AG41+AH41)</f>
        <v>340</v>
      </c>
      <c r="AK41" s="90">
        <v>2023</v>
      </c>
      <c r="AL41" s="9"/>
    </row>
    <row r="42" spans="1:38" s="7" customFormat="1" ht="25.5">
      <c r="A42" s="9"/>
      <c r="B42" s="100">
        <v>5</v>
      </c>
      <c r="C42" s="100">
        <v>0</v>
      </c>
      <c r="D42" s="100">
        <v>1</v>
      </c>
      <c r="E42" s="101">
        <v>0</v>
      </c>
      <c r="F42" s="101">
        <v>4</v>
      </c>
      <c r="G42" s="101">
        <v>0</v>
      </c>
      <c r="H42" s="101">
        <v>9</v>
      </c>
      <c r="I42" s="101">
        <v>0</v>
      </c>
      <c r="J42" s="100">
        <v>5</v>
      </c>
      <c r="K42" s="100">
        <v>1</v>
      </c>
      <c r="L42" s="100">
        <v>0</v>
      </c>
      <c r="M42" s="100">
        <v>2</v>
      </c>
      <c r="N42" s="100">
        <v>0</v>
      </c>
      <c r="O42" s="100">
        <v>2</v>
      </c>
      <c r="P42" s="100">
        <v>0</v>
      </c>
      <c r="Q42" s="100">
        <v>1</v>
      </c>
      <c r="R42" s="100">
        <v>0</v>
      </c>
      <c r="S42" s="76"/>
      <c r="T42" s="77"/>
      <c r="U42" s="77"/>
      <c r="V42" s="77"/>
      <c r="W42" s="77"/>
      <c r="X42" s="77"/>
      <c r="Y42" s="77"/>
      <c r="Z42" s="77"/>
      <c r="AA42" s="77"/>
      <c r="AB42" s="106" t="s">
        <v>139</v>
      </c>
      <c r="AC42" s="79" t="s">
        <v>3</v>
      </c>
      <c r="AD42" s="123">
        <v>0.015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62">
        <f>SUM(AD42:AI42)</f>
        <v>0.015</v>
      </c>
      <c r="AK42" s="90">
        <v>2023</v>
      </c>
      <c r="AL42" s="9"/>
    </row>
    <row r="43" spans="1:38" s="7" customFormat="1" ht="38.25">
      <c r="A43" s="9"/>
      <c r="B43" s="100">
        <v>5</v>
      </c>
      <c r="C43" s="100">
        <v>0</v>
      </c>
      <c r="D43" s="100">
        <v>1</v>
      </c>
      <c r="E43" s="101">
        <v>0</v>
      </c>
      <c r="F43" s="101">
        <v>4</v>
      </c>
      <c r="G43" s="101">
        <v>0</v>
      </c>
      <c r="H43" s="101">
        <v>9</v>
      </c>
      <c r="I43" s="101">
        <v>0</v>
      </c>
      <c r="J43" s="100">
        <v>5</v>
      </c>
      <c r="K43" s="100">
        <v>1</v>
      </c>
      <c r="L43" s="100">
        <v>0</v>
      </c>
      <c r="M43" s="100">
        <v>2</v>
      </c>
      <c r="N43" s="100">
        <v>4</v>
      </c>
      <c r="O43" s="100">
        <v>0</v>
      </c>
      <c r="P43" s="100">
        <v>0</v>
      </c>
      <c r="Q43" s="100">
        <v>3</v>
      </c>
      <c r="R43" s="100">
        <v>0</v>
      </c>
      <c r="S43" s="76"/>
      <c r="T43" s="77"/>
      <c r="U43" s="77"/>
      <c r="V43" s="77"/>
      <c r="W43" s="77"/>
      <c r="X43" s="77"/>
      <c r="Y43" s="77"/>
      <c r="Z43" s="77"/>
      <c r="AA43" s="77"/>
      <c r="AB43" s="106" t="s">
        <v>137</v>
      </c>
      <c r="AC43" s="79" t="s">
        <v>3</v>
      </c>
      <c r="AD43" s="123">
        <v>515.4</v>
      </c>
      <c r="AE43" s="123">
        <v>450</v>
      </c>
      <c r="AF43" s="123">
        <v>0</v>
      </c>
      <c r="AG43" s="123">
        <v>0</v>
      </c>
      <c r="AH43" s="123">
        <v>0</v>
      </c>
      <c r="AI43" s="123">
        <v>0</v>
      </c>
      <c r="AJ43" s="62">
        <f>(AD43+AE43+AF43+AG43+AH43)</f>
        <v>965.4</v>
      </c>
      <c r="AK43" s="90">
        <v>2023</v>
      </c>
      <c r="AL43" s="9"/>
    </row>
    <row r="44" spans="1:38" s="7" customFormat="1" ht="25.5">
      <c r="A44" s="9"/>
      <c r="B44" s="100">
        <v>5</v>
      </c>
      <c r="C44" s="100">
        <v>0</v>
      </c>
      <c r="D44" s="100">
        <v>1</v>
      </c>
      <c r="E44" s="101">
        <v>0</v>
      </c>
      <c r="F44" s="101">
        <v>4</v>
      </c>
      <c r="G44" s="101">
        <v>0</v>
      </c>
      <c r="H44" s="101">
        <v>9</v>
      </c>
      <c r="I44" s="101">
        <v>0</v>
      </c>
      <c r="J44" s="100">
        <v>5</v>
      </c>
      <c r="K44" s="100">
        <v>1</v>
      </c>
      <c r="L44" s="100">
        <v>0</v>
      </c>
      <c r="M44" s="100">
        <v>2</v>
      </c>
      <c r="N44" s="100" t="s">
        <v>121</v>
      </c>
      <c r="O44" s="100">
        <v>1</v>
      </c>
      <c r="P44" s="100">
        <v>0</v>
      </c>
      <c r="Q44" s="100">
        <v>5</v>
      </c>
      <c r="R44" s="100">
        <v>0</v>
      </c>
      <c r="S44" s="76"/>
      <c r="T44" s="77"/>
      <c r="U44" s="77"/>
      <c r="V44" s="77"/>
      <c r="W44" s="77"/>
      <c r="X44" s="77"/>
      <c r="Y44" s="77"/>
      <c r="Z44" s="77"/>
      <c r="AA44" s="77"/>
      <c r="AB44" s="106" t="s">
        <v>158</v>
      </c>
      <c r="AC44" s="79" t="s">
        <v>3</v>
      </c>
      <c r="AD44" s="123">
        <v>0</v>
      </c>
      <c r="AE44" s="123">
        <v>731</v>
      </c>
      <c r="AF44" s="123">
        <v>4655.5</v>
      </c>
      <c r="AG44" s="123">
        <v>5766.7</v>
      </c>
      <c r="AH44" s="123">
        <v>5800</v>
      </c>
      <c r="AI44" s="123">
        <v>6093.5</v>
      </c>
      <c r="AJ44" s="62">
        <f aca="true" t="shared" si="8" ref="AJ44:AJ56">SUM(AD44:AI44)</f>
        <v>23046.7</v>
      </c>
      <c r="AK44" s="90">
        <v>2023</v>
      </c>
      <c r="AL44" s="9"/>
    </row>
    <row r="45" spans="1:38" s="7" customFormat="1" ht="15">
      <c r="A45" s="9"/>
      <c r="B45" s="100"/>
      <c r="C45" s="100"/>
      <c r="D45" s="100"/>
      <c r="E45" s="101"/>
      <c r="F45" s="101"/>
      <c r="G45" s="101"/>
      <c r="H45" s="101"/>
      <c r="I45" s="101"/>
      <c r="J45" s="100"/>
      <c r="K45" s="100"/>
      <c r="L45" s="100"/>
      <c r="M45" s="100"/>
      <c r="N45" s="100"/>
      <c r="O45" s="100"/>
      <c r="P45" s="100"/>
      <c r="Q45" s="100"/>
      <c r="R45" s="100"/>
      <c r="S45" s="76"/>
      <c r="T45" s="77"/>
      <c r="U45" s="77"/>
      <c r="V45" s="77"/>
      <c r="W45" s="77"/>
      <c r="X45" s="77"/>
      <c r="Y45" s="77"/>
      <c r="Z45" s="77"/>
      <c r="AA45" s="77"/>
      <c r="AB45" s="106" t="s">
        <v>159</v>
      </c>
      <c r="AC45" s="79" t="s">
        <v>3</v>
      </c>
      <c r="AD45" s="123">
        <v>0</v>
      </c>
      <c r="AE45" s="123">
        <v>0</v>
      </c>
      <c r="AF45" s="123">
        <v>2620.3</v>
      </c>
      <c r="AG45" s="123">
        <v>0</v>
      </c>
      <c r="AH45" s="123">
        <v>0</v>
      </c>
      <c r="AI45" s="123">
        <v>0</v>
      </c>
      <c r="AJ45" s="62">
        <f t="shared" si="8"/>
        <v>2620.3</v>
      </c>
      <c r="AK45" s="90">
        <v>2023</v>
      </c>
      <c r="AL45" s="9"/>
    </row>
    <row r="46" spans="1:38" s="7" customFormat="1" ht="38.25">
      <c r="A46" s="9"/>
      <c r="B46" s="100"/>
      <c r="C46" s="100"/>
      <c r="D46" s="100"/>
      <c r="E46" s="101"/>
      <c r="F46" s="101"/>
      <c r="G46" s="101"/>
      <c r="H46" s="101"/>
      <c r="I46" s="101"/>
      <c r="J46" s="100"/>
      <c r="K46" s="100"/>
      <c r="L46" s="100"/>
      <c r="M46" s="100"/>
      <c r="N46" s="100"/>
      <c r="O46" s="100"/>
      <c r="P46" s="100"/>
      <c r="Q46" s="100"/>
      <c r="R46" s="100"/>
      <c r="S46" s="76"/>
      <c r="T46" s="77"/>
      <c r="U46" s="77"/>
      <c r="V46" s="77"/>
      <c r="W46" s="77"/>
      <c r="X46" s="77"/>
      <c r="Y46" s="77"/>
      <c r="Z46" s="77"/>
      <c r="AA46" s="77"/>
      <c r="AB46" s="106" t="s">
        <v>169</v>
      </c>
      <c r="AC46" s="79" t="s">
        <v>103</v>
      </c>
      <c r="AD46" s="123">
        <v>0</v>
      </c>
      <c r="AE46" s="123">
        <v>0</v>
      </c>
      <c r="AF46" s="123">
        <v>1.403</v>
      </c>
      <c r="AG46" s="123">
        <v>0</v>
      </c>
      <c r="AH46" s="123">
        <v>0</v>
      </c>
      <c r="AI46" s="123">
        <v>0</v>
      </c>
      <c r="AJ46" s="62"/>
      <c r="AK46" s="90"/>
      <c r="AL46" s="9"/>
    </row>
    <row r="47" spans="1:38" s="7" customFormat="1" ht="15">
      <c r="A47" s="9"/>
      <c r="B47" s="100"/>
      <c r="C47" s="100"/>
      <c r="D47" s="100"/>
      <c r="E47" s="101"/>
      <c r="F47" s="101"/>
      <c r="G47" s="101"/>
      <c r="H47" s="101"/>
      <c r="I47" s="101"/>
      <c r="J47" s="100"/>
      <c r="K47" s="100"/>
      <c r="L47" s="100"/>
      <c r="M47" s="100"/>
      <c r="N47" s="100"/>
      <c r="O47" s="100"/>
      <c r="P47" s="100"/>
      <c r="Q47" s="100"/>
      <c r="R47" s="100"/>
      <c r="S47" s="76"/>
      <c r="T47" s="77"/>
      <c r="U47" s="77"/>
      <c r="V47" s="77"/>
      <c r="W47" s="77"/>
      <c r="X47" s="77"/>
      <c r="Y47" s="77"/>
      <c r="Z47" s="77"/>
      <c r="AA47" s="77"/>
      <c r="AB47" s="106" t="s">
        <v>160</v>
      </c>
      <c r="AC47" s="79" t="s">
        <v>3</v>
      </c>
      <c r="AD47" s="123">
        <v>0</v>
      </c>
      <c r="AE47" s="123">
        <v>0</v>
      </c>
      <c r="AF47" s="123">
        <v>2064.6</v>
      </c>
      <c r="AG47" s="123">
        <v>0</v>
      </c>
      <c r="AH47" s="123">
        <v>0</v>
      </c>
      <c r="AI47" s="123">
        <v>0</v>
      </c>
      <c r="AJ47" s="62">
        <f t="shared" si="8"/>
        <v>2064.6</v>
      </c>
      <c r="AK47" s="90">
        <v>2023</v>
      </c>
      <c r="AL47" s="9"/>
    </row>
    <row r="48" spans="1:38" s="7" customFormat="1" ht="38.25">
      <c r="A48" s="9"/>
      <c r="B48" s="100"/>
      <c r="C48" s="100"/>
      <c r="D48" s="100"/>
      <c r="E48" s="101"/>
      <c r="F48" s="101"/>
      <c r="G48" s="101"/>
      <c r="H48" s="101"/>
      <c r="I48" s="101"/>
      <c r="J48" s="100"/>
      <c r="K48" s="100"/>
      <c r="L48" s="100"/>
      <c r="M48" s="100"/>
      <c r="N48" s="100"/>
      <c r="O48" s="100"/>
      <c r="P48" s="100"/>
      <c r="Q48" s="100"/>
      <c r="R48" s="100"/>
      <c r="S48" s="76"/>
      <c r="T48" s="77"/>
      <c r="U48" s="77"/>
      <c r="V48" s="77"/>
      <c r="W48" s="77"/>
      <c r="X48" s="77"/>
      <c r="Y48" s="77"/>
      <c r="Z48" s="77"/>
      <c r="AA48" s="77"/>
      <c r="AB48" s="106" t="s">
        <v>176</v>
      </c>
      <c r="AC48" s="79" t="s">
        <v>103</v>
      </c>
      <c r="AD48" s="123">
        <v>0</v>
      </c>
      <c r="AE48" s="123">
        <v>0</v>
      </c>
      <c r="AF48" s="123">
        <v>0.538</v>
      </c>
      <c r="AG48" s="123"/>
      <c r="AH48" s="123"/>
      <c r="AI48" s="123"/>
      <c r="AJ48" s="62"/>
      <c r="AK48" s="90"/>
      <c r="AL48" s="9"/>
    </row>
    <row r="49" spans="1:38" s="7" customFormat="1" ht="25.5">
      <c r="A49" s="9"/>
      <c r="B49" s="100">
        <v>5</v>
      </c>
      <c r="C49" s="100">
        <v>0</v>
      </c>
      <c r="D49" s="100">
        <v>1</v>
      </c>
      <c r="E49" s="101">
        <v>0</v>
      </c>
      <c r="F49" s="101">
        <v>4</v>
      </c>
      <c r="G49" s="101">
        <v>0</v>
      </c>
      <c r="H49" s="101">
        <v>9</v>
      </c>
      <c r="I49" s="101">
        <v>0</v>
      </c>
      <c r="J49" s="100">
        <v>5</v>
      </c>
      <c r="K49" s="100">
        <v>1</v>
      </c>
      <c r="L49" s="100">
        <v>0</v>
      </c>
      <c r="M49" s="100">
        <v>2</v>
      </c>
      <c r="N49" s="100">
        <v>1</v>
      </c>
      <c r="O49" s="100">
        <v>1</v>
      </c>
      <c r="P49" s="100">
        <v>0</v>
      </c>
      <c r="Q49" s="100">
        <v>5</v>
      </c>
      <c r="R49" s="100">
        <v>0</v>
      </c>
      <c r="S49" s="76"/>
      <c r="T49" s="77"/>
      <c r="U49" s="77"/>
      <c r="V49" s="77"/>
      <c r="W49" s="77"/>
      <c r="X49" s="77"/>
      <c r="Y49" s="77"/>
      <c r="Z49" s="77"/>
      <c r="AA49" s="77"/>
      <c r="AB49" s="106" t="s">
        <v>174</v>
      </c>
      <c r="AC49" s="79" t="s">
        <v>3</v>
      </c>
      <c r="AD49" s="123">
        <v>0</v>
      </c>
      <c r="AE49" s="123">
        <v>2840.9</v>
      </c>
      <c r="AF49" s="123">
        <v>18332.1</v>
      </c>
      <c r="AG49" s="123">
        <v>23066.5</v>
      </c>
      <c r="AH49" s="123">
        <v>23199.9</v>
      </c>
      <c r="AI49" s="123">
        <v>24373.9</v>
      </c>
      <c r="AJ49" s="62">
        <f t="shared" si="8"/>
        <v>91813.29999999999</v>
      </c>
      <c r="AK49" s="90">
        <v>2023</v>
      </c>
      <c r="AL49" s="9"/>
    </row>
    <row r="50" spans="1:38" s="7" customFormat="1" ht="15">
      <c r="A50" s="9"/>
      <c r="B50" s="100"/>
      <c r="C50" s="100"/>
      <c r="D50" s="100"/>
      <c r="E50" s="101"/>
      <c r="F50" s="101"/>
      <c r="G50" s="101"/>
      <c r="H50" s="101"/>
      <c r="I50" s="101"/>
      <c r="J50" s="100"/>
      <c r="K50" s="100"/>
      <c r="L50" s="100"/>
      <c r="M50" s="100"/>
      <c r="N50" s="100"/>
      <c r="O50" s="100"/>
      <c r="P50" s="100"/>
      <c r="Q50" s="100"/>
      <c r="R50" s="100"/>
      <c r="S50" s="76"/>
      <c r="T50" s="77"/>
      <c r="U50" s="77"/>
      <c r="V50" s="77"/>
      <c r="W50" s="77"/>
      <c r="X50" s="77"/>
      <c r="Y50" s="77"/>
      <c r="Z50" s="77"/>
      <c r="AA50" s="77"/>
      <c r="AB50" s="106" t="s">
        <v>159</v>
      </c>
      <c r="AC50" s="79" t="s">
        <v>3</v>
      </c>
      <c r="AD50" s="123">
        <v>0</v>
      </c>
      <c r="AE50" s="123">
        <v>0</v>
      </c>
      <c r="AF50" s="123">
        <v>10261</v>
      </c>
      <c r="AG50" s="123">
        <v>0</v>
      </c>
      <c r="AH50" s="123">
        <v>0</v>
      </c>
      <c r="AI50" s="123">
        <v>0</v>
      </c>
      <c r="AJ50" s="62">
        <f t="shared" si="8"/>
        <v>10261</v>
      </c>
      <c r="AK50" s="90">
        <v>2023</v>
      </c>
      <c r="AL50" s="9"/>
    </row>
    <row r="51" spans="1:38" s="7" customFormat="1" ht="15">
      <c r="A51" s="9"/>
      <c r="B51" s="100"/>
      <c r="C51" s="100"/>
      <c r="D51" s="100"/>
      <c r="E51" s="101"/>
      <c r="F51" s="101"/>
      <c r="G51" s="101"/>
      <c r="H51" s="101"/>
      <c r="I51" s="101"/>
      <c r="J51" s="100"/>
      <c r="K51" s="100"/>
      <c r="L51" s="100"/>
      <c r="M51" s="100"/>
      <c r="N51" s="100"/>
      <c r="O51" s="100"/>
      <c r="P51" s="100"/>
      <c r="Q51" s="100"/>
      <c r="R51" s="100"/>
      <c r="S51" s="76"/>
      <c r="T51" s="77"/>
      <c r="U51" s="77"/>
      <c r="V51" s="77"/>
      <c r="W51" s="77"/>
      <c r="X51" s="77"/>
      <c r="Y51" s="77"/>
      <c r="Z51" s="77"/>
      <c r="AA51" s="77"/>
      <c r="AB51" s="106" t="s">
        <v>178</v>
      </c>
      <c r="AC51" s="79" t="s">
        <v>3</v>
      </c>
      <c r="AD51" s="123">
        <v>0</v>
      </c>
      <c r="AE51" s="123">
        <v>0</v>
      </c>
      <c r="AF51" s="123">
        <v>8071.1</v>
      </c>
      <c r="AG51" s="123">
        <v>0</v>
      </c>
      <c r="AH51" s="123">
        <v>0</v>
      </c>
      <c r="AI51" s="123">
        <v>0</v>
      </c>
      <c r="AJ51" s="62">
        <f t="shared" si="8"/>
        <v>8071.1</v>
      </c>
      <c r="AK51" s="90">
        <v>2023</v>
      </c>
      <c r="AL51" s="9"/>
    </row>
    <row r="52" spans="1:38" s="7" customFormat="1" ht="15">
      <c r="A52" s="9"/>
      <c r="B52" s="100"/>
      <c r="C52" s="100"/>
      <c r="D52" s="100"/>
      <c r="E52" s="101"/>
      <c r="F52" s="101"/>
      <c r="G52" s="101"/>
      <c r="H52" s="101"/>
      <c r="I52" s="101"/>
      <c r="J52" s="100"/>
      <c r="K52" s="100"/>
      <c r="L52" s="100"/>
      <c r="M52" s="100"/>
      <c r="N52" s="100"/>
      <c r="O52" s="100"/>
      <c r="P52" s="100"/>
      <c r="Q52" s="100"/>
      <c r="R52" s="100"/>
      <c r="S52" s="76"/>
      <c r="T52" s="77"/>
      <c r="U52" s="77"/>
      <c r="V52" s="77"/>
      <c r="W52" s="77"/>
      <c r="X52" s="77"/>
      <c r="Y52" s="77"/>
      <c r="Z52" s="77"/>
      <c r="AA52" s="77"/>
      <c r="AB52" s="106" t="s">
        <v>175</v>
      </c>
      <c r="AC52" s="79" t="s">
        <v>3</v>
      </c>
      <c r="AD52" s="123">
        <v>0</v>
      </c>
      <c r="AE52" s="123">
        <v>0</v>
      </c>
      <c r="AF52" s="123">
        <v>0</v>
      </c>
      <c r="AG52" s="123">
        <v>13622.1</v>
      </c>
      <c r="AH52" s="123">
        <v>0</v>
      </c>
      <c r="AI52" s="123">
        <v>0</v>
      </c>
      <c r="AJ52" s="62">
        <f t="shared" si="8"/>
        <v>13622.1</v>
      </c>
      <c r="AK52" s="90"/>
      <c r="AL52" s="9"/>
    </row>
    <row r="53" spans="1:38" s="7" customFormat="1" ht="15">
      <c r="A53" s="9"/>
      <c r="B53" s="100"/>
      <c r="C53" s="100"/>
      <c r="D53" s="100"/>
      <c r="E53" s="101"/>
      <c r="F53" s="101"/>
      <c r="G53" s="101"/>
      <c r="H53" s="101"/>
      <c r="I53" s="101"/>
      <c r="J53" s="100"/>
      <c r="K53" s="100"/>
      <c r="L53" s="100"/>
      <c r="M53" s="100"/>
      <c r="N53" s="100"/>
      <c r="O53" s="100"/>
      <c r="P53" s="100"/>
      <c r="Q53" s="100"/>
      <c r="R53" s="100"/>
      <c r="S53" s="76"/>
      <c r="T53" s="77"/>
      <c r="U53" s="77"/>
      <c r="V53" s="77"/>
      <c r="W53" s="77"/>
      <c r="X53" s="77"/>
      <c r="Y53" s="77"/>
      <c r="Z53" s="77"/>
      <c r="AA53" s="77"/>
      <c r="AB53" s="106" t="s">
        <v>179</v>
      </c>
      <c r="AC53" s="79" t="s">
        <v>3</v>
      </c>
      <c r="AD53" s="123">
        <v>0</v>
      </c>
      <c r="AE53" s="123">
        <v>0</v>
      </c>
      <c r="AF53" s="123">
        <v>0</v>
      </c>
      <c r="AG53" s="123">
        <v>9444.4</v>
      </c>
      <c r="AH53" s="123">
        <v>0</v>
      </c>
      <c r="AI53" s="123">
        <v>0</v>
      </c>
      <c r="AJ53" s="62">
        <f t="shared" si="8"/>
        <v>9444.4</v>
      </c>
      <c r="AK53" s="90"/>
      <c r="AL53" s="9"/>
    </row>
    <row r="54" spans="1:38" s="7" customFormat="1" ht="38.25">
      <c r="A54" s="9"/>
      <c r="B54" s="100">
        <v>5</v>
      </c>
      <c r="C54" s="100">
        <v>0</v>
      </c>
      <c r="D54" s="100">
        <v>1</v>
      </c>
      <c r="E54" s="101">
        <v>0</v>
      </c>
      <c r="F54" s="101">
        <v>4</v>
      </c>
      <c r="G54" s="101">
        <v>0</v>
      </c>
      <c r="H54" s="101">
        <v>9</v>
      </c>
      <c r="I54" s="101">
        <v>0</v>
      </c>
      <c r="J54" s="100">
        <v>5</v>
      </c>
      <c r="K54" s="100">
        <v>1</v>
      </c>
      <c r="L54" s="100">
        <v>0</v>
      </c>
      <c r="M54" s="100">
        <v>2</v>
      </c>
      <c r="N54" s="100">
        <v>4</v>
      </c>
      <c r="O54" s="100">
        <v>0</v>
      </c>
      <c r="P54" s="100">
        <v>0</v>
      </c>
      <c r="Q54" s="100">
        <v>4</v>
      </c>
      <c r="R54" s="100">
        <v>0</v>
      </c>
      <c r="S54" s="76"/>
      <c r="T54" s="77"/>
      <c r="U54" s="77"/>
      <c r="V54" s="77"/>
      <c r="W54" s="77"/>
      <c r="X54" s="77"/>
      <c r="Y54" s="77"/>
      <c r="Z54" s="77"/>
      <c r="AA54" s="77"/>
      <c r="AB54" s="78" t="s">
        <v>171</v>
      </c>
      <c r="AC54" s="79" t="s">
        <v>3</v>
      </c>
      <c r="AD54" s="123">
        <v>0</v>
      </c>
      <c r="AE54" s="123">
        <v>0</v>
      </c>
      <c r="AF54" s="123">
        <v>0</v>
      </c>
      <c r="AG54" s="123">
        <v>110</v>
      </c>
      <c r="AH54" s="123">
        <v>80</v>
      </c>
      <c r="AI54" s="123">
        <v>80</v>
      </c>
      <c r="AJ54" s="62">
        <f t="shared" si="8"/>
        <v>270</v>
      </c>
      <c r="AK54" s="90"/>
      <c r="AL54" s="9"/>
    </row>
    <row r="55" spans="1:38" s="7" customFormat="1" ht="30.75" customHeight="1">
      <c r="A55" s="9"/>
      <c r="B55" s="100"/>
      <c r="C55" s="100"/>
      <c r="D55" s="100"/>
      <c r="E55" s="101"/>
      <c r="F55" s="101"/>
      <c r="G55" s="101"/>
      <c r="H55" s="101"/>
      <c r="I55" s="101"/>
      <c r="J55" s="100"/>
      <c r="K55" s="100"/>
      <c r="L55" s="100"/>
      <c r="M55" s="100"/>
      <c r="N55" s="100"/>
      <c r="O55" s="100"/>
      <c r="P55" s="100"/>
      <c r="Q55" s="100"/>
      <c r="R55" s="100"/>
      <c r="S55" s="76"/>
      <c r="T55" s="77"/>
      <c r="U55" s="77"/>
      <c r="V55" s="77"/>
      <c r="W55" s="77"/>
      <c r="X55" s="77"/>
      <c r="Y55" s="77"/>
      <c r="Z55" s="77"/>
      <c r="AA55" s="77"/>
      <c r="AB55" s="106" t="s">
        <v>150</v>
      </c>
      <c r="AC55" s="79" t="s">
        <v>3</v>
      </c>
      <c r="AD55" s="123">
        <v>0</v>
      </c>
      <c r="AE55" s="123">
        <v>91.4</v>
      </c>
      <c r="AF55" s="123">
        <v>0</v>
      </c>
      <c r="AG55" s="123">
        <v>0</v>
      </c>
      <c r="AH55" s="123">
        <v>0</v>
      </c>
      <c r="AI55" s="123">
        <v>0</v>
      </c>
      <c r="AJ55" s="62">
        <f t="shared" si="8"/>
        <v>91.4</v>
      </c>
      <c r="AK55" s="90">
        <v>2023</v>
      </c>
      <c r="AL55" s="9"/>
    </row>
    <row r="56" spans="1:38" s="7" customFormat="1" ht="25.5">
      <c r="A56" s="9"/>
      <c r="B56" s="100">
        <v>5</v>
      </c>
      <c r="C56" s="100">
        <v>0</v>
      </c>
      <c r="D56" s="100">
        <v>1</v>
      </c>
      <c r="E56" s="101">
        <v>0</v>
      </c>
      <c r="F56" s="101">
        <v>4</v>
      </c>
      <c r="G56" s="101">
        <v>0</v>
      </c>
      <c r="H56" s="101">
        <v>9</v>
      </c>
      <c r="I56" s="101">
        <v>0</v>
      </c>
      <c r="J56" s="100">
        <v>5</v>
      </c>
      <c r="K56" s="100">
        <v>1</v>
      </c>
      <c r="L56" s="100">
        <v>0</v>
      </c>
      <c r="M56" s="100">
        <v>1</v>
      </c>
      <c r="N56" s="100">
        <v>4</v>
      </c>
      <c r="O56" s="100">
        <v>0</v>
      </c>
      <c r="P56" s="100">
        <v>9</v>
      </c>
      <c r="Q56" s="100">
        <v>5</v>
      </c>
      <c r="R56" s="100">
        <v>0</v>
      </c>
      <c r="S56" s="76"/>
      <c r="T56" s="77"/>
      <c r="U56" s="77"/>
      <c r="V56" s="77"/>
      <c r="W56" s="77"/>
      <c r="X56" s="77"/>
      <c r="Y56" s="77"/>
      <c r="Z56" s="77"/>
      <c r="AA56" s="77"/>
      <c r="AB56" s="71" t="s">
        <v>142</v>
      </c>
      <c r="AC56" s="120" t="s">
        <v>3</v>
      </c>
      <c r="AD56" s="107"/>
      <c r="AE56" s="107">
        <f>(AE57+AE58)</f>
        <v>2102.5</v>
      </c>
      <c r="AF56" s="107">
        <f>(AF57+AF58)</f>
        <v>2379.8</v>
      </c>
      <c r="AG56" s="107">
        <f>(AG57+AG58)</f>
        <v>1944.9</v>
      </c>
      <c r="AH56" s="107">
        <f>(AH57+AH58)</f>
        <v>1930.2</v>
      </c>
      <c r="AI56" s="107">
        <f>(AI57+AI58)</f>
        <v>1932.8</v>
      </c>
      <c r="AJ56" s="62">
        <f t="shared" si="8"/>
        <v>10290.2</v>
      </c>
      <c r="AK56" s="90">
        <v>2023</v>
      </c>
      <c r="AL56" s="9"/>
    </row>
    <row r="57" spans="1:38" s="7" customFormat="1" ht="15">
      <c r="A57" s="9"/>
      <c r="B57" s="100"/>
      <c r="C57" s="100"/>
      <c r="D57" s="100"/>
      <c r="E57" s="101"/>
      <c r="F57" s="101"/>
      <c r="G57" s="101"/>
      <c r="H57" s="101"/>
      <c r="I57" s="101"/>
      <c r="J57" s="100"/>
      <c r="K57" s="100"/>
      <c r="L57" s="100"/>
      <c r="M57" s="100"/>
      <c r="N57" s="100"/>
      <c r="O57" s="100"/>
      <c r="P57" s="100"/>
      <c r="Q57" s="100"/>
      <c r="R57" s="100"/>
      <c r="S57" s="76"/>
      <c r="T57" s="77"/>
      <c r="U57" s="77"/>
      <c r="V57" s="77"/>
      <c r="W57" s="77"/>
      <c r="X57" s="77"/>
      <c r="Y57" s="77"/>
      <c r="Z57" s="77"/>
      <c r="AA57" s="77"/>
      <c r="AB57" s="117" t="s">
        <v>108</v>
      </c>
      <c r="AC57" s="72" t="s">
        <v>3</v>
      </c>
      <c r="AD57" s="68"/>
      <c r="AE57" s="68">
        <f>(AE59+AE61)</f>
        <v>482.8</v>
      </c>
      <c r="AF57" s="68">
        <f>(AF59+AF67)</f>
        <v>770.7</v>
      </c>
      <c r="AG57" s="68">
        <f>(AG59+AG68)</f>
        <v>413</v>
      </c>
      <c r="AH57" s="68">
        <f>(AH59+AH68)</f>
        <v>398.3</v>
      </c>
      <c r="AI57" s="68">
        <f>(AI59+AI68)</f>
        <v>403.29999999999995</v>
      </c>
      <c r="AJ57" s="62"/>
      <c r="AK57" s="90">
        <v>2023</v>
      </c>
      <c r="AL57" s="9"/>
    </row>
    <row r="58" spans="1:38" s="7" customFormat="1" ht="15">
      <c r="A58" s="9"/>
      <c r="B58" s="100"/>
      <c r="C58" s="100"/>
      <c r="D58" s="100"/>
      <c r="E58" s="101"/>
      <c r="F58" s="101"/>
      <c r="G58" s="101"/>
      <c r="H58" s="101"/>
      <c r="I58" s="101"/>
      <c r="J58" s="100"/>
      <c r="K58" s="100"/>
      <c r="L58" s="100"/>
      <c r="M58" s="100"/>
      <c r="N58" s="100"/>
      <c r="O58" s="100"/>
      <c r="P58" s="100"/>
      <c r="Q58" s="100"/>
      <c r="R58" s="100"/>
      <c r="S58" s="76"/>
      <c r="T58" s="77"/>
      <c r="U58" s="77"/>
      <c r="V58" s="77"/>
      <c r="W58" s="77"/>
      <c r="X58" s="77"/>
      <c r="Y58" s="77"/>
      <c r="Z58" s="77"/>
      <c r="AA58" s="77"/>
      <c r="AB58" s="117" t="s">
        <v>112</v>
      </c>
      <c r="AC58" s="72" t="s">
        <v>3</v>
      </c>
      <c r="AD58" s="68">
        <v>0</v>
      </c>
      <c r="AE58" s="68">
        <f>(AE60)</f>
        <v>1619.7</v>
      </c>
      <c r="AF58" s="68">
        <f>(AF60)</f>
        <v>1609.1</v>
      </c>
      <c r="AG58" s="68">
        <f>(AG60)</f>
        <v>1531.9</v>
      </c>
      <c r="AH58" s="68">
        <f>(AH60)</f>
        <v>1531.9</v>
      </c>
      <c r="AI58" s="68">
        <f>(AI60)</f>
        <v>1529.5</v>
      </c>
      <c r="AJ58" s="62"/>
      <c r="AK58" s="90">
        <v>2023</v>
      </c>
      <c r="AL58" s="9"/>
    </row>
    <row r="59" spans="1:38" s="7" customFormat="1" ht="38.25">
      <c r="A59" s="9"/>
      <c r="B59" s="100">
        <v>5</v>
      </c>
      <c r="C59" s="100">
        <v>0</v>
      </c>
      <c r="D59" s="100">
        <v>1</v>
      </c>
      <c r="E59" s="101">
        <v>0</v>
      </c>
      <c r="F59" s="101">
        <v>4</v>
      </c>
      <c r="G59" s="101">
        <v>0</v>
      </c>
      <c r="H59" s="101">
        <v>9</v>
      </c>
      <c r="I59" s="101">
        <v>0</v>
      </c>
      <c r="J59" s="100">
        <v>5</v>
      </c>
      <c r="K59" s="100">
        <v>1</v>
      </c>
      <c r="L59" s="100" t="s">
        <v>152</v>
      </c>
      <c r="M59" s="100">
        <v>3</v>
      </c>
      <c r="N59" s="100" t="s">
        <v>121</v>
      </c>
      <c r="O59" s="100">
        <v>1</v>
      </c>
      <c r="P59" s="100">
        <v>0</v>
      </c>
      <c r="Q59" s="100">
        <v>9</v>
      </c>
      <c r="R59" s="100">
        <v>0</v>
      </c>
      <c r="S59" s="76"/>
      <c r="T59" s="77"/>
      <c r="U59" s="77"/>
      <c r="V59" s="77"/>
      <c r="W59" s="77"/>
      <c r="X59" s="77"/>
      <c r="Y59" s="77"/>
      <c r="Z59" s="77"/>
      <c r="AA59" s="77"/>
      <c r="AB59" s="78" t="s">
        <v>146</v>
      </c>
      <c r="AC59" s="79" t="s">
        <v>3</v>
      </c>
      <c r="AD59" s="75">
        <v>0</v>
      </c>
      <c r="AE59" s="75">
        <v>437.8</v>
      </c>
      <c r="AF59" s="75">
        <v>426.9</v>
      </c>
      <c r="AG59" s="75">
        <v>383</v>
      </c>
      <c r="AH59" s="75">
        <v>383</v>
      </c>
      <c r="AI59" s="75">
        <v>382.4</v>
      </c>
      <c r="AJ59" s="62">
        <f aca="true" t="shared" si="9" ref="AJ59:AJ65">SUM(AD59:AI59)</f>
        <v>2013.1</v>
      </c>
      <c r="AK59" s="90">
        <v>2023</v>
      </c>
      <c r="AL59" s="9"/>
    </row>
    <row r="60" spans="1:38" s="7" customFormat="1" ht="38.25">
      <c r="A60" s="9"/>
      <c r="B60" s="100">
        <v>5</v>
      </c>
      <c r="C60" s="100">
        <v>0</v>
      </c>
      <c r="D60" s="100">
        <v>1</v>
      </c>
      <c r="E60" s="101">
        <v>0</v>
      </c>
      <c r="F60" s="101">
        <v>4</v>
      </c>
      <c r="G60" s="101">
        <v>0</v>
      </c>
      <c r="H60" s="101">
        <v>9</v>
      </c>
      <c r="I60" s="101">
        <v>0</v>
      </c>
      <c r="J60" s="100">
        <v>5</v>
      </c>
      <c r="K60" s="100">
        <v>1</v>
      </c>
      <c r="L60" s="100" t="s">
        <v>152</v>
      </c>
      <c r="M60" s="100">
        <v>3</v>
      </c>
      <c r="N60" s="100">
        <v>1</v>
      </c>
      <c r="O60" s="100">
        <v>1</v>
      </c>
      <c r="P60" s="100">
        <v>0</v>
      </c>
      <c r="Q60" s="100">
        <v>9</v>
      </c>
      <c r="R60" s="100">
        <v>0</v>
      </c>
      <c r="S60" s="76"/>
      <c r="T60" s="77"/>
      <c r="U60" s="77"/>
      <c r="V60" s="77"/>
      <c r="W60" s="77"/>
      <c r="X60" s="77"/>
      <c r="Y60" s="77"/>
      <c r="Z60" s="77"/>
      <c r="AA60" s="77"/>
      <c r="AB60" s="78" t="s">
        <v>147</v>
      </c>
      <c r="AC60" s="79" t="s">
        <v>3</v>
      </c>
      <c r="AD60" s="75">
        <v>0</v>
      </c>
      <c r="AE60" s="75">
        <v>1619.7</v>
      </c>
      <c r="AF60" s="75">
        <v>1609.1</v>
      </c>
      <c r="AG60" s="75">
        <v>1531.9</v>
      </c>
      <c r="AH60" s="75">
        <v>1531.9</v>
      </c>
      <c r="AI60" s="75">
        <v>1529.5</v>
      </c>
      <c r="AJ60" s="62">
        <f t="shared" si="9"/>
        <v>7822.1</v>
      </c>
      <c r="AK60" s="90">
        <v>2023</v>
      </c>
      <c r="AL60" s="9"/>
    </row>
    <row r="61" spans="1:38" s="7" customFormat="1" ht="38.25">
      <c r="A61" s="9"/>
      <c r="B61" s="100">
        <v>5</v>
      </c>
      <c r="C61" s="100">
        <v>0</v>
      </c>
      <c r="D61" s="100">
        <v>1</v>
      </c>
      <c r="E61" s="101">
        <v>0</v>
      </c>
      <c r="F61" s="101">
        <v>4</v>
      </c>
      <c r="G61" s="101">
        <v>0</v>
      </c>
      <c r="H61" s="101">
        <v>9</v>
      </c>
      <c r="I61" s="101">
        <v>0</v>
      </c>
      <c r="J61" s="100">
        <v>5</v>
      </c>
      <c r="K61" s="100">
        <v>1</v>
      </c>
      <c r="L61" s="100">
        <v>0</v>
      </c>
      <c r="M61" s="100">
        <v>3</v>
      </c>
      <c r="N61" s="100">
        <v>2</v>
      </c>
      <c r="O61" s="100">
        <v>0</v>
      </c>
      <c r="P61" s="100">
        <v>0</v>
      </c>
      <c r="Q61" s="100">
        <v>1</v>
      </c>
      <c r="R61" s="100">
        <v>0</v>
      </c>
      <c r="S61" s="76"/>
      <c r="T61" s="77"/>
      <c r="U61" s="77"/>
      <c r="V61" s="77"/>
      <c r="W61" s="77"/>
      <c r="X61" s="77"/>
      <c r="Y61" s="77"/>
      <c r="Z61" s="77"/>
      <c r="AA61" s="77"/>
      <c r="AB61" s="78" t="s">
        <v>149</v>
      </c>
      <c r="AC61" s="79" t="s">
        <v>3</v>
      </c>
      <c r="AD61" s="75">
        <v>0</v>
      </c>
      <c r="AE61" s="75">
        <v>45</v>
      </c>
      <c r="AF61" s="75"/>
      <c r="AG61" s="75"/>
      <c r="AH61" s="75"/>
      <c r="AI61" s="75"/>
      <c r="AJ61" s="62">
        <f t="shared" si="9"/>
        <v>45</v>
      </c>
      <c r="AK61" s="90">
        <v>2023</v>
      </c>
      <c r="AL61" s="9"/>
    </row>
    <row r="62" spans="1:38" s="7" customFormat="1" ht="15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6"/>
      <c r="T62" s="77"/>
      <c r="U62" s="77"/>
      <c r="V62" s="77"/>
      <c r="W62" s="77"/>
      <c r="X62" s="77"/>
      <c r="Y62" s="77"/>
      <c r="Z62" s="77"/>
      <c r="AA62" s="77"/>
      <c r="AB62" s="78" t="s">
        <v>162</v>
      </c>
      <c r="AC62" s="79" t="s">
        <v>163</v>
      </c>
      <c r="AD62" s="75">
        <v>0</v>
      </c>
      <c r="AE62" s="75">
        <v>0</v>
      </c>
      <c r="AF62" s="75">
        <v>250</v>
      </c>
      <c r="AG62" s="75">
        <v>150</v>
      </c>
      <c r="AH62" s="75"/>
      <c r="AI62" s="75"/>
      <c r="AJ62" s="62">
        <f t="shared" si="9"/>
        <v>400</v>
      </c>
      <c r="AK62" s="90">
        <v>2023</v>
      </c>
      <c r="AL62" s="9"/>
    </row>
    <row r="63" spans="1:38" s="7" customFormat="1" ht="25.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6"/>
      <c r="T63" s="77"/>
      <c r="U63" s="77"/>
      <c r="V63" s="77"/>
      <c r="W63" s="77"/>
      <c r="X63" s="77"/>
      <c r="Y63" s="77"/>
      <c r="Z63" s="77"/>
      <c r="AA63" s="77"/>
      <c r="AB63" s="78" t="s">
        <v>164</v>
      </c>
      <c r="AC63" s="79" t="s">
        <v>163</v>
      </c>
      <c r="AD63" s="75">
        <v>0</v>
      </c>
      <c r="AE63" s="75">
        <v>0</v>
      </c>
      <c r="AF63" s="75">
        <v>1360</v>
      </c>
      <c r="AG63" s="75">
        <v>2200</v>
      </c>
      <c r="AH63" s="75"/>
      <c r="AI63" s="75"/>
      <c r="AJ63" s="62">
        <f t="shared" si="9"/>
        <v>3560</v>
      </c>
      <c r="AK63" s="90">
        <v>2023</v>
      </c>
      <c r="AL63" s="9"/>
    </row>
    <row r="64" spans="1:38" s="7" customFormat="1" ht="25.5">
      <c r="A64" s="9"/>
      <c r="B64" s="100"/>
      <c r="C64" s="100"/>
      <c r="D64" s="100"/>
      <c r="E64" s="101"/>
      <c r="F64" s="101"/>
      <c r="G64" s="101"/>
      <c r="H64" s="101"/>
      <c r="I64" s="101"/>
      <c r="J64" s="100"/>
      <c r="K64" s="100"/>
      <c r="L64" s="100"/>
      <c r="M64" s="100"/>
      <c r="N64" s="100"/>
      <c r="O64" s="100"/>
      <c r="P64" s="100"/>
      <c r="Q64" s="100"/>
      <c r="R64" s="100"/>
      <c r="S64" s="76"/>
      <c r="T64" s="77"/>
      <c r="U64" s="77"/>
      <c r="V64" s="77"/>
      <c r="W64" s="77"/>
      <c r="X64" s="77"/>
      <c r="Y64" s="77"/>
      <c r="Z64" s="77"/>
      <c r="AA64" s="77"/>
      <c r="AB64" s="78" t="s">
        <v>165</v>
      </c>
      <c r="AC64" s="79" t="s">
        <v>166</v>
      </c>
      <c r="AD64" s="75">
        <v>0</v>
      </c>
      <c r="AE64" s="75">
        <v>0</v>
      </c>
      <c r="AF64" s="75">
        <v>28</v>
      </c>
      <c r="AG64" s="75">
        <v>28</v>
      </c>
      <c r="AH64" s="75"/>
      <c r="AI64" s="75"/>
      <c r="AJ64" s="62">
        <f t="shared" si="9"/>
        <v>56</v>
      </c>
      <c r="AK64" s="90">
        <v>2023</v>
      </c>
      <c r="AL64" s="9"/>
    </row>
    <row r="65" spans="1:38" s="7" customFormat="1" ht="15">
      <c r="A65" s="9"/>
      <c r="B65" s="100"/>
      <c r="C65" s="100"/>
      <c r="D65" s="100"/>
      <c r="E65" s="101"/>
      <c r="F65" s="101"/>
      <c r="G65" s="101"/>
      <c r="H65" s="101"/>
      <c r="I65" s="101"/>
      <c r="J65" s="100"/>
      <c r="K65" s="100"/>
      <c r="L65" s="100"/>
      <c r="M65" s="100"/>
      <c r="N65" s="100"/>
      <c r="O65" s="100"/>
      <c r="P65" s="100"/>
      <c r="Q65" s="100"/>
      <c r="R65" s="100"/>
      <c r="S65" s="76"/>
      <c r="T65" s="77"/>
      <c r="U65" s="77"/>
      <c r="V65" s="77"/>
      <c r="W65" s="77"/>
      <c r="X65" s="77"/>
      <c r="Y65" s="77"/>
      <c r="Z65" s="77"/>
      <c r="AA65" s="77"/>
      <c r="AB65" s="78" t="s">
        <v>167</v>
      </c>
      <c r="AC65" s="79" t="s">
        <v>106</v>
      </c>
      <c r="AD65" s="75"/>
      <c r="AE65" s="75"/>
      <c r="AF65" s="75">
        <v>14</v>
      </c>
      <c r="AG65" s="75">
        <v>2</v>
      </c>
      <c r="AH65" s="75"/>
      <c r="AI65" s="75"/>
      <c r="AJ65" s="62">
        <f t="shared" si="9"/>
        <v>16</v>
      </c>
      <c r="AK65" s="90">
        <v>2023</v>
      </c>
      <c r="AL65" s="9"/>
    </row>
    <row r="66" spans="1:38" s="7" customFormat="1" ht="15">
      <c r="A66" s="9"/>
      <c r="B66" s="100"/>
      <c r="C66" s="100"/>
      <c r="D66" s="100"/>
      <c r="E66" s="101"/>
      <c r="F66" s="101"/>
      <c r="G66" s="101"/>
      <c r="H66" s="101"/>
      <c r="I66" s="101"/>
      <c r="J66" s="100"/>
      <c r="K66" s="100"/>
      <c r="L66" s="100"/>
      <c r="M66" s="100"/>
      <c r="N66" s="100"/>
      <c r="O66" s="100"/>
      <c r="P66" s="100"/>
      <c r="Q66" s="100"/>
      <c r="R66" s="100"/>
      <c r="S66" s="76"/>
      <c r="T66" s="77"/>
      <c r="U66" s="77"/>
      <c r="V66" s="77"/>
      <c r="W66" s="77"/>
      <c r="X66" s="77"/>
      <c r="Y66" s="77"/>
      <c r="Z66" s="77"/>
      <c r="AA66" s="77"/>
      <c r="AB66" s="78" t="s">
        <v>177</v>
      </c>
      <c r="AC66" s="79" t="s">
        <v>106</v>
      </c>
      <c r="AD66" s="75">
        <v>0</v>
      </c>
      <c r="AE66" s="75">
        <v>0</v>
      </c>
      <c r="AF66" s="75">
        <v>0</v>
      </c>
      <c r="AG66" s="75">
        <v>4</v>
      </c>
      <c r="AH66" s="75"/>
      <c r="AI66" s="75"/>
      <c r="AJ66" s="62"/>
      <c r="AK66" s="90"/>
      <c r="AL66" s="9"/>
    </row>
    <row r="67" spans="1:38" s="7" customFormat="1" ht="25.5">
      <c r="A67" s="9"/>
      <c r="B67" s="100">
        <v>5</v>
      </c>
      <c r="C67" s="100">
        <v>0</v>
      </c>
      <c r="D67" s="100">
        <v>1</v>
      </c>
      <c r="E67" s="101">
        <v>0</v>
      </c>
      <c r="F67" s="101">
        <v>4</v>
      </c>
      <c r="G67" s="101">
        <v>0</v>
      </c>
      <c r="H67" s="101">
        <v>9</v>
      </c>
      <c r="I67" s="101">
        <v>0</v>
      </c>
      <c r="J67" s="100">
        <v>5</v>
      </c>
      <c r="K67" s="100">
        <v>1</v>
      </c>
      <c r="L67" s="100">
        <v>0</v>
      </c>
      <c r="M67" s="100">
        <v>3</v>
      </c>
      <c r="N67" s="100">
        <v>2</v>
      </c>
      <c r="O67" s="100">
        <v>0</v>
      </c>
      <c r="P67" s="100">
        <v>0</v>
      </c>
      <c r="Q67" s="100">
        <v>1</v>
      </c>
      <c r="R67" s="100">
        <v>0</v>
      </c>
      <c r="S67" s="76"/>
      <c r="T67" s="77"/>
      <c r="U67" s="77"/>
      <c r="V67" s="77"/>
      <c r="W67" s="77"/>
      <c r="X67" s="77"/>
      <c r="Y67" s="77"/>
      <c r="Z67" s="77"/>
      <c r="AA67" s="77"/>
      <c r="AB67" s="106" t="s">
        <v>168</v>
      </c>
      <c r="AC67" s="79" t="s">
        <v>3</v>
      </c>
      <c r="AD67" s="75">
        <v>0</v>
      </c>
      <c r="AE67" s="75">
        <v>0</v>
      </c>
      <c r="AF67" s="75">
        <v>343.8</v>
      </c>
      <c r="AG67" s="75"/>
      <c r="AH67" s="75"/>
      <c r="AI67" s="75"/>
      <c r="AJ67" s="62"/>
      <c r="AK67" s="90"/>
      <c r="AL67" s="9"/>
    </row>
    <row r="68" spans="1:38" s="7" customFormat="1" ht="38.25">
      <c r="A68" s="9"/>
      <c r="B68" s="100">
        <v>5</v>
      </c>
      <c r="C68" s="100">
        <v>0</v>
      </c>
      <c r="D68" s="100">
        <v>1</v>
      </c>
      <c r="E68" s="101">
        <v>0</v>
      </c>
      <c r="F68" s="101">
        <v>4</v>
      </c>
      <c r="G68" s="101">
        <v>0</v>
      </c>
      <c r="H68" s="101">
        <v>9</v>
      </c>
      <c r="I68" s="101">
        <v>0</v>
      </c>
      <c r="J68" s="100">
        <v>5</v>
      </c>
      <c r="K68" s="100">
        <v>1</v>
      </c>
      <c r="L68" s="100">
        <v>0</v>
      </c>
      <c r="M68" s="100">
        <v>3</v>
      </c>
      <c r="N68" s="100">
        <v>4</v>
      </c>
      <c r="O68" s="100">
        <v>0</v>
      </c>
      <c r="P68" s="100">
        <v>0</v>
      </c>
      <c r="Q68" s="100">
        <v>1</v>
      </c>
      <c r="R68" s="100">
        <v>0</v>
      </c>
      <c r="S68" s="76"/>
      <c r="T68" s="77"/>
      <c r="U68" s="77"/>
      <c r="V68" s="77"/>
      <c r="W68" s="77"/>
      <c r="X68" s="77"/>
      <c r="Y68" s="77"/>
      <c r="Z68" s="77"/>
      <c r="AA68" s="77"/>
      <c r="AB68" s="106" t="s">
        <v>172</v>
      </c>
      <c r="AC68" s="79" t="s">
        <v>3</v>
      </c>
      <c r="AD68" s="75">
        <v>0</v>
      </c>
      <c r="AE68" s="75">
        <v>0</v>
      </c>
      <c r="AF68" s="75">
        <v>0</v>
      </c>
      <c r="AG68" s="75">
        <v>30</v>
      </c>
      <c r="AH68" s="75">
        <v>15.3</v>
      </c>
      <c r="AI68" s="75">
        <v>20.9</v>
      </c>
      <c r="AJ68" s="62">
        <f>SUM(AD68:AI68)</f>
        <v>66.19999999999999</v>
      </c>
      <c r="AK68" s="90"/>
      <c r="AL68" s="9"/>
    </row>
    <row r="69" spans="1:38" s="7" customFormat="1" ht="15">
      <c r="A69" s="9"/>
      <c r="B69" s="100"/>
      <c r="C69" s="100"/>
      <c r="D69" s="100"/>
      <c r="E69" s="101"/>
      <c r="F69" s="101"/>
      <c r="G69" s="101"/>
      <c r="H69" s="101"/>
      <c r="I69" s="101"/>
      <c r="J69" s="100"/>
      <c r="K69" s="100"/>
      <c r="L69" s="100"/>
      <c r="M69" s="100"/>
      <c r="N69" s="100"/>
      <c r="O69" s="100"/>
      <c r="P69" s="100"/>
      <c r="Q69" s="100"/>
      <c r="R69" s="100"/>
      <c r="S69" s="76"/>
      <c r="T69" s="77"/>
      <c r="U69" s="77"/>
      <c r="V69" s="77"/>
      <c r="W69" s="77"/>
      <c r="X69" s="77"/>
      <c r="Y69" s="77"/>
      <c r="Z69" s="77"/>
      <c r="AA69" s="77"/>
      <c r="AB69" s="78" t="s">
        <v>140</v>
      </c>
      <c r="AC69" s="79" t="s">
        <v>102</v>
      </c>
      <c r="AD69" s="75"/>
      <c r="AE69" s="75"/>
      <c r="AF69" s="75"/>
      <c r="AG69" s="75"/>
      <c r="AH69" s="75"/>
      <c r="AI69" s="75"/>
      <c r="AJ69" s="62"/>
      <c r="AK69" s="90">
        <v>2023</v>
      </c>
      <c r="AL69" s="9"/>
    </row>
    <row r="70" spans="1:38" s="7" customFormat="1" ht="38.25">
      <c r="A70" s="9"/>
      <c r="B70" s="100"/>
      <c r="C70" s="100"/>
      <c r="D70" s="100"/>
      <c r="E70" s="101"/>
      <c r="F70" s="101"/>
      <c r="G70" s="101"/>
      <c r="H70" s="101"/>
      <c r="I70" s="101"/>
      <c r="J70" s="100"/>
      <c r="K70" s="100"/>
      <c r="L70" s="100"/>
      <c r="M70" s="100"/>
      <c r="N70" s="100"/>
      <c r="O70" s="100"/>
      <c r="P70" s="100"/>
      <c r="Q70" s="100"/>
      <c r="R70" s="100"/>
      <c r="S70" s="76"/>
      <c r="T70" s="77"/>
      <c r="U70" s="77"/>
      <c r="V70" s="77"/>
      <c r="W70" s="77"/>
      <c r="X70" s="77"/>
      <c r="Y70" s="77"/>
      <c r="Z70" s="77"/>
      <c r="AA70" s="77"/>
      <c r="AB70" s="78" t="s">
        <v>141</v>
      </c>
      <c r="AC70" s="79" t="s">
        <v>143</v>
      </c>
      <c r="AD70" s="123" t="s">
        <v>157</v>
      </c>
      <c r="AE70" s="123" t="s">
        <v>157</v>
      </c>
      <c r="AF70" s="123" t="s">
        <v>157</v>
      </c>
      <c r="AG70" s="123" t="s">
        <v>157</v>
      </c>
      <c r="AH70" s="123" t="s">
        <v>157</v>
      </c>
      <c r="AI70" s="75"/>
      <c r="AJ70" s="62"/>
      <c r="AK70" s="90">
        <v>2023</v>
      </c>
      <c r="AL70" s="9"/>
    </row>
    <row r="71" spans="1:38" s="7" customFormat="1" ht="51">
      <c r="A71" s="9"/>
      <c r="B71" s="100">
        <v>5</v>
      </c>
      <c r="C71" s="100">
        <v>0</v>
      </c>
      <c r="D71" s="100">
        <v>1</v>
      </c>
      <c r="E71" s="101">
        <v>0</v>
      </c>
      <c r="F71" s="101">
        <v>4</v>
      </c>
      <c r="G71" s="101">
        <v>0</v>
      </c>
      <c r="H71" s="101">
        <v>9</v>
      </c>
      <c r="I71" s="101">
        <v>0</v>
      </c>
      <c r="J71" s="100">
        <v>5</v>
      </c>
      <c r="K71" s="100">
        <v>1</v>
      </c>
      <c r="L71" s="100">
        <v>0</v>
      </c>
      <c r="M71" s="100">
        <v>4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76"/>
      <c r="T71" s="77"/>
      <c r="U71" s="77"/>
      <c r="V71" s="77"/>
      <c r="W71" s="77"/>
      <c r="X71" s="77"/>
      <c r="Y71" s="77"/>
      <c r="Z71" s="77"/>
      <c r="AA71" s="77"/>
      <c r="AB71" s="71" t="s">
        <v>154</v>
      </c>
      <c r="AC71" s="120" t="s">
        <v>3</v>
      </c>
      <c r="AD71" s="107">
        <v>0</v>
      </c>
      <c r="AE71" s="107">
        <v>0</v>
      </c>
      <c r="AF71" s="107">
        <f>(AF72+AF73)</f>
        <v>2398.6</v>
      </c>
      <c r="AG71" s="107">
        <f>(AG72+AG73)</f>
        <v>2775.8999999999996</v>
      </c>
      <c r="AH71" s="107">
        <f>(AH72+AH73)</f>
        <v>2896.2</v>
      </c>
      <c r="AI71" s="107">
        <f>(AI72+AI73)</f>
        <v>2903.8999999999996</v>
      </c>
      <c r="AJ71" s="62">
        <f aca="true" t="shared" si="10" ref="AJ71:AJ76">SUM(AD71:AI71)</f>
        <v>10974.599999999999</v>
      </c>
      <c r="AK71" s="90"/>
      <c r="AL71" s="9"/>
    </row>
    <row r="72" spans="1:38" s="7" customFormat="1" ht="15">
      <c r="A72" s="9"/>
      <c r="B72" s="100"/>
      <c r="C72" s="100"/>
      <c r="D72" s="100"/>
      <c r="E72" s="101"/>
      <c r="F72" s="101"/>
      <c r="G72" s="101"/>
      <c r="H72" s="101"/>
      <c r="I72" s="101"/>
      <c r="J72" s="100"/>
      <c r="K72" s="100"/>
      <c r="L72" s="100"/>
      <c r="M72" s="100"/>
      <c r="N72" s="100"/>
      <c r="O72" s="100"/>
      <c r="P72" s="100"/>
      <c r="Q72" s="100"/>
      <c r="R72" s="100"/>
      <c r="S72" s="76"/>
      <c r="T72" s="77"/>
      <c r="U72" s="77"/>
      <c r="V72" s="77"/>
      <c r="W72" s="77"/>
      <c r="X72" s="77"/>
      <c r="Y72" s="77"/>
      <c r="Z72" s="77"/>
      <c r="AA72" s="77"/>
      <c r="AB72" s="117" t="s">
        <v>108</v>
      </c>
      <c r="AC72" s="72" t="s">
        <v>3</v>
      </c>
      <c r="AD72" s="122">
        <v>0</v>
      </c>
      <c r="AE72" s="122">
        <v>0</v>
      </c>
      <c r="AF72" s="122">
        <f>(AF76)</f>
        <v>559.1</v>
      </c>
      <c r="AG72" s="122">
        <f>(AG76+AG77)</f>
        <v>571.2</v>
      </c>
      <c r="AH72" s="122">
        <f>(AH76+AH77)</f>
        <v>603.3</v>
      </c>
      <c r="AI72" s="122">
        <f>(AI76+AI77)</f>
        <v>604.8</v>
      </c>
      <c r="AJ72" s="62">
        <f t="shared" si="10"/>
        <v>2338.4</v>
      </c>
      <c r="AK72" s="90"/>
      <c r="AL72" s="9"/>
    </row>
    <row r="73" spans="1:38" s="7" customFormat="1" ht="15">
      <c r="A73" s="9"/>
      <c r="B73" s="100"/>
      <c r="C73" s="100"/>
      <c r="D73" s="100"/>
      <c r="E73" s="101"/>
      <c r="F73" s="101"/>
      <c r="G73" s="101"/>
      <c r="H73" s="101"/>
      <c r="I73" s="101"/>
      <c r="J73" s="100"/>
      <c r="K73" s="100"/>
      <c r="L73" s="100"/>
      <c r="M73" s="100"/>
      <c r="N73" s="100"/>
      <c r="O73" s="100"/>
      <c r="P73" s="100"/>
      <c r="Q73" s="100"/>
      <c r="R73" s="100"/>
      <c r="S73" s="76"/>
      <c r="T73" s="77"/>
      <c r="U73" s="77"/>
      <c r="V73" s="77"/>
      <c r="W73" s="77"/>
      <c r="X73" s="77"/>
      <c r="Y73" s="77"/>
      <c r="Z73" s="77"/>
      <c r="AA73" s="77"/>
      <c r="AB73" s="117" t="s">
        <v>112</v>
      </c>
      <c r="AC73" s="72" t="s">
        <v>3</v>
      </c>
      <c r="AD73" s="122">
        <v>0</v>
      </c>
      <c r="AE73" s="122">
        <v>0</v>
      </c>
      <c r="AF73" s="122">
        <f>(AF75)</f>
        <v>1839.5</v>
      </c>
      <c r="AG73" s="122">
        <f>(AG75)</f>
        <v>2204.7</v>
      </c>
      <c r="AH73" s="122">
        <f>(AH75)</f>
        <v>2292.9</v>
      </c>
      <c r="AI73" s="122">
        <f>(AI75)</f>
        <v>2299.1</v>
      </c>
      <c r="AJ73" s="62">
        <f t="shared" si="10"/>
        <v>8636.2</v>
      </c>
      <c r="AK73" s="90"/>
      <c r="AL73" s="9"/>
    </row>
    <row r="74" spans="1:38" s="7" customFormat="1" ht="20.25" customHeight="1">
      <c r="A74" s="9"/>
      <c r="B74" s="100"/>
      <c r="C74" s="100"/>
      <c r="D74" s="100"/>
      <c r="E74" s="101"/>
      <c r="F74" s="101"/>
      <c r="G74" s="101"/>
      <c r="H74" s="101"/>
      <c r="I74" s="101"/>
      <c r="J74" s="100"/>
      <c r="K74" s="100"/>
      <c r="L74" s="100"/>
      <c r="M74" s="100"/>
      <c r="N74" s="100"/>
      <c r="O74" s="100"/>
      <c r="P74" s="100"/>
      <c r="Q74" s="100"/>
      <c r="R74" s="100"/>
      <c r="S74" s="76"/>
      <c r="T74" s="77"/>
      <c r="U74" s="77"/>
      <c r="V74" s="77"/>
      <c r="W74" s="77"/>
      <c r="X74" s="77"/>
      <c r="Y74" s="77"/>
      <c r="Z74" s="77"/>
      <c r="AA74" s="77"/>
      <c r="AB74" s="78" t="s">
        <v>155</v>
      </c>
      <c r="AC74" s="79" t="s">
        <v>106</v>
      </c>
      <c r="AD74" s="75"/>
      <c r="AE74" s="75"/>
      <c r="AF74" s="75"/>
      <c r="AG74" s="75"/>
      <c r="AH74" s="75"/>
      <c r="AI74" s="75"/>
      <c r="AJ74" s="62">
        <f t="shared" si="10"/>
        <v>0</v>
      </c>
      <c r="AK74" s="90"/>
      <c r="AL74" s="9"/>
    </row>
    <row r="75" spans="1:38" s="7" customFormat="1" ht="25.5">
      <c r="A75" s="9"/>
      <c r="B75" s="100">
        <v>5</v>
      </c>
      <c r="C75" s="100">
        <v>0</v>
      </c>
      <c r="D75" s="100">
        <v>1</v>
      </c>
      <c r="E75" s="101">
        <v>0</v>
      </c>
      <c r="F75" s="101">
        <v>4</v>
      </c>
      <c r="G75" s="101">
        <v>0</v>
      </c>
      <c r="H75" s="101">
        <v>9</v>
      </c>
      <c r="I75" s="101">
        <v>0</v>
      </c>
      <c r="J75" s="100">
        <v>5</v>
      </c>
      <c r="K75" s="100">
        <v>1</v>
      </c>
      <c r="L75" s="100">
        <v>0</v>
      </c>
      <c r="M75" s="100">
        <v>4</v>
      </c>
      <c r="N75" s="100">
        <v>1</v>
      </c>
      <c r="O75" s="100">
        <v>1</v>
      </c>
      <c r="P75" s="100">
        <v>0</v>
      </c>
      <c r="Q75" s="100">
        <v>2</v>
      </c>
      <c r="R75" s="100">
        <v>0</v>
      </c>
      <c r="S75" s="76"/>
      <c r="T75" s="77"/>
      <c r="U75" s="77"/>
      <c r="V75" s="77"/>
      <c r="W75" s="77"/>
      <c r="X75" s="77"/>
      <c r="Y75" s="77"/>
      <c r="Z75" s="77"/>
      <c r="AA75" s="77"/>
      <c r="AB75" s="78" t="s">
        <v>156</v>
      </c>
      <c r="AC75" s="79" t="s">
        <v>3</v>
      </c>
      <c r="AD75" s="123">
        <v>0</v>
      </c>
      <c r="AE75" s="123">
        <v>0</v>
      </c>
      <c r="AF75" s="123">
        <v>1839.5</v>
      </c>
      <c r="AG75" s="123">
        <v>2204.7</v>
      </c>
      <c r="AH75" s="123">
        <v>2292.9</v>
      </c>
      <c r="AI75" s="123">
        <v>2299.1</v>
      </c>
      <c r="AJ75" s="62">
        <f t="shared" si="10"/>
        <v>8636.2</v>
      </c>
      <c r="AK75" s="90"/>
      <c r="AL75" s="9"/>
    </row>
    <row r="76" spans="1:38" s="7" customFormat="1" ht="63.75">
      <c r="A76" s="9"/>
      <c r="B76" s="100">
        <v>5</v>
      </c>
      <c r="C76" s="100">
        <v>0</v>
      </c>
      <c r="D76" s="100">
        <v>1</v>
      </c>
      <c r="E76" s="101">
        <v>0</v>
      </c>
      <c r="F76" s="101">
        <v>4</v>
      </c>
      <c r="G76" s="101">
        <v>0</v>
      </c>
      <c r="H76" s="101">
        <v>9</v>
      </c>
      <c r="I76" s="101">
        <v>0</v>
      </c>
      <c r="J76" s="100">
        <v>5</v>
      </c>
      <c r="K76" s="100">
        <v>1</v>
      </c>
      <c r="L76" s="100">
        <v>0</v>
      </c>
      <c r="M76" s="100">
        <v>4</v>
      </c>
      <c r="N76" s="100" t="s">
        <v>121</v>
      </c>
      <c r="O76" s="100">
        <v>1</v>
      </c>
      <c r="P76" s="100">
        <v>0</v>
      </c>
      <c r="Q76" s="100">
        <v>2</v>
      </c>
      <c r="R76" s="100">
        <v>0</v>
      </c>
      <c r="S76" s="76"/>
      <c r="T76" s="77"/>
      <c r="U76" s="77"/>
      <c r="V76" s="77"/>
      <c r="W76" s="77"/>
      <c r="X76" s="77"/>
      <c r="Y76" s="77"/>
      <c r="Z76" s="77"/>
      <c r="AA76" s="77"/>
      <c r="AB76" s="78" t="s">
        <v>161</v>
      </c>
      <c r="AC76" s="79" t="s">
        <v>3</v>
      </c>
      <c r="AD76" s="123">
        <v>0</v>
      </c>
      <c r="AE76" s="123">
        <v>0</v>
      </c>
      <c r="AF76" s="123">
        <v>559.1</v>
      </c>
      <c r="AG76" s="123">
        <v>551.2</v>
      </c>
      <c r="AH76" s="123">
        <v>573.3</v>
      </c>
      <c r="AI76" s="123">
        <v>574.8</v>
      </c>
      <c r="AJ76" s="62">
        <f t="shared" si="10"/>
        <v>2258.4</v>
      </c>
      <c r="AK76" s="90"/>
      <c r="AL76" s="9"/>
    </row>
    <row r="77" spans="1:38" s="7" customFormat="1" ht="38.25">
      <c r="A77" s="9"/>
      <c r="B77" s="100"/>
      <c r="C77" s="100"/>
      <c r="D77" s="100"/>
      <c r="E77" s="101"/>
      <c r="F77" s="101"/>
      <c r="G77" s="101"/>
      <c r="H77" s="101"/>
      <c r="I77" s="101"/>
      <c r="J77" s="100"/>
      <c r="K77" s="100"/>
      <c r="L77" s="100"/>
      <c r="M77" s="100"/>
      <c r="N77" s="100"/>
      <c r="O77" s="100"/>
      <c r="P77" s="100"/>
      <c r="Q77" s="100"/>
      <c r="R77" s="100"/>
      <c r="S77" s="76"/>
      <c r="T77" s="77"/>
      <c r="U77" s="77"/>
      <c r="V77" s="77"/>
      <c r="W77" s="77"/>
      <c r="X77" s="77"/>
      <c r="Y77" s="77"/>
      <c r="Z77" s="77"/>
      <c r="AA77" s="77"/>
      <c r="AB77" s="78" t="s">
        <v>173</v>
      </c>
      <c r="AC77" s="79" t="s">
        <v>3</v>
      </c>
      <c r="AD77" s="123">
        <v>0</v>
      </c>
      <c r="AE77" s="123">
        <v>0</v>
      </c>
      <c r="AF77" s="123">
        <v>0</v>
      </c>
      <c r="AG77" s="123">
        <v>20</v>
      </c>
      <c r="AH77" s="123">
        <v>30</v>
      </c>
      <c r="AI77" s="123">
        <v>30</v>
      </c>
      <c r="AJ77" s="62">
        <f aca="true" t="shared" si="11" ref="AJ77:AJ83">SUM(AD77:AI77)</f>
        <v>80</v>
      </c>
      <c r="AK77" s="90"/>
      <c r="AL77" s="9"/>
    </row>
    <row r="78" spans="1:38" s="7" customFormat="1" ht="25.5">
      <c r="A78" s="9"/>
      <c r="B78" s="102">
        <v>5</v>
      </c>
      <c r="C78" s="102">
        <v>0</v>
      </c>
      <c r="D78" s="102">
        <v>3</v>
      </c>
      <c r="E78" s="103">
        <v>0</v>
      </c>
      <c r="F78" s="103">
        <v>4</v>
      </c>
      <c r="G78" s="103">
        <v>0</v>
      </c>
      <c r="H78" s="103">
        <v>8</v>
      </c>
      <c r="I78" s="103">
        <v>0</v>
      </c>
      <c r="J78" s="102">
        <v>5</v>
      </c>
      <c r="K78" s="102">
        <v>2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63"/>
      <c r="T78" s="64"/>
      <c r="U78" s="64"/>
      <c r="V78" s="64"/>
      <c r="W78" s="64"/>
      <c r="X78" s="64"/>
      <c r="Y78" s="64"/>
      <c r="Z78" s="64"/>
      <c r="AA78" s="64"/>
      <c r="AB78" s="65" t="s">
        <v>91</v>
      </c>
      <c r="AC78" s="66" t="s">
        <v>3</v>
      </c>
      <c r="AD78" s="67">
        <f aca="true" t="shared" si="12" ref="AD78:AI78">(AD79+AD80)</f>
        <v>3212.2</v>
      </c>
      <c r="AE78" s="67">
        <f>(AE79+AE80)</f>
        <v>3326.3999999999996</v>
      </c>
      <c r="AF78" s="67">
        <f t="shared" si="12"/>
        <v>5691</v>
      </c>
      <c r="AG78" s="67">
        <f t="shared" si="12"/>
        <v>7339</v>
      </c>
      <c r="AH78" s="67">
        <f t="shared" si="12"/>
        <v>7368.3</v>
      </c>
      <c r="AI78" s="67">
        <f t="shared" si="12"/>
        <v>7270.6</v>
      </c>
      <c r="AJ78" s="62">
        <f t="shared" si="11"/>
        <v>34207.5</v>
      </c>
      <c r="AK78" s="90">
        <v>2023</v>
      </c>
      <c r="AL78" s="9"/>
    </row>
    <row r="79" spans="1:38" s="7" customFormat="1" ht="15">
      <c r="A79" s="9"/>
      <c r="B79" s="100">
        <v>5</v>
      </c>
      <c r="C79" s="100">
        <v>0</v>
      </c>
      <c r="D79" s="100">
        <v>3</v>
      </c>
      <c r="E79" s="101">
        <v>0</v>
      </c>
      <c r="F79" s="101">
        <v>4</v>
      </c>
      <c r="G79" s="101">
        <v>0</v>
      </c>
      <c r="H79" s="101">
        <v>8</v>
      </c>
      <c r="I79" s="101">
        <v>0</v>
      </c>
      <c r="J79" s="100">
        <v>5</v>
      </c>
      <c r="K79" s="100">
        <v>2</v>
      </c>
      <c r="L79" s="100">
        <v>0</v>
      </c>
      <c r="M79" s="100">
        <v>1</v>
      </c>
      <c r="N79" s="100">
        <v>2</v>
      </c>
      <c r="O79" s="100">
        <v>0</v>
      </c>
      <c r="P79" s="100">
        <v>0</v>
      </c>
      <c r="Q79" s="100">
        <v>2</v>
      </c>
      <c r="R79" s="100">
        <v>0</v>
      </c>
      <c r="S79" s="91"/>
      <c r="T79" s="92"/>
      <c r="U79" s="92"/>
      <c r="V79" s="92"/>
      <c r="W79" s="92"/>
      <c r="X79" s="92"/>
      <c r="Y79" s="92"/>
      <c r="Z79" s="92"/>
      <c r="AA79" s="92"/>
      <c r="AB79" s="93" t="s">
        <v>108</v>
      </c>
      <c r="AC79" s="94" t="s">
        <v>3</v>
      </c>
      <c r="AD79" s="95">
        <f>AD82</f>
        <v>1606.85</v>
      </c>
      <c r="AE79" s="95">
        <f>(AE86+AE87+AE89+AE90)</f>
        <v>2257.1</v>
      </c>
      <c r="AF79" s="95">
        <f>AF82</f>
        <v>1539.5</v>
      </c>
      <c r="AG79" s="95">
        <f>AG82</f>
        <v>5764.900000000001</v>
      </c>
      <c r="AH79" s="95">
        <f>AH82</f>
        <v>5934.6</v>
      </c>
      <c r="AI79" s="95">
        <f>AI82</f>
        <v>5836.5</v>
      </c>
      <c r="AJ79" s="62">
        <f t="shared" si="11"/>
        <v>22939.45</v>
      </c>
      <c r="AK79" s="90">
        <v>2023</v>
      </c>
      <c r="AL79" s="9"/>
    </row>
    <row r="80" spans="1:38" s="7" customFormat="1" ht="15">
      <c r="A80" s="9"/>
      <c r="B80" s="100">
        <v>5</v>
      </c>
      <c r="C80" s="100">
        <v>0</v>
      </c>
      <c r="D80" s="100">
        <v>3</v>
      </c>
      <c r="E80" s="101">
        <v>0</v>
      </c>
      <c r="F80" s="101">
        <v>4</v>
      </c>
      <c r="G80" s="101">
        <v>0</v>
      </c>
      <c r="H80" s="101">
        <v>8</v>
      </c>
      <c r="I80" s="101">
        <v>0</v>
      </c>
      <c r="J80" s="100">
        <v>5</v>
      </c>
      <c r="K80" s="100">
        <v>2</v>
      </c>
      <c r="L80" s="100">
        <v>0</v>
      </c>
      <c r="M80" s="100">
        <v>1</v>
      </c>
      <c r="N80" s="100" t="s">
        <v>121</v>
      </c>
      <c r="O80" s="100">
        <v>0</v>
      </c>
      <c r="P80" s="100">
        <v>3</v>
      </c>
      <c r="Q80" s="100">
        <v>0</v>
      </c>
      <c r="R80" s="100">
        <v>0</v>
      </c>
      <c r="S80" s="91"/>
      <c r="T80" s="92"/>
      <c r="U80" s="92"/>
      <c r="V80" s="92"/>
      <c r="W80" s="92"/>
      <c r="X80" s="92"/>
      <c r="Y80" s="92"/>
      <c r="Z80" s="92"/>
      <c r="AA80" s="92"/>
      <c r="AB80" s="93" t="s">
        <v>113</v>
      </c>
      <c r="AC80" s="94" t="s">
        <v>3</v>
      </c>
      <c r="AD80" s="95">
        <f aca="true" t="shared" si="13" ref="AD80:AI80">(AD83)</f>
        <v>1605.35</v>
      </c>
      <c r="AE80" s="95">
        <f>(AE83+AE93)</f>
        <v>1069.3</v>
      </c>
      <c r="AF80" s="95">
        <f t="shared" si="13"/>
        <v>4151.5</v>
      </c>
      <c r="AG80" s="95">
        <f t="shared" si="13"/>
        <v>1574.1</v>
      </c>
      <c r="AH80" s="95">
        <f t="shared" si="13"/>
        <v>1433.7</v>
      </c>
      <c r="AI80" s="95">
        <f t="shared" si="13"/>
        <v>1434.1</v>
      </c>
      <c r="AJ80" s="62">
        <f t="shared" si="11"/>
        <v>11268.050000000001</v>
      </c>
      <c r="AK80" s="90">
        <v>2023</v>
      </c>
      <c r="AL80" s="9"/>
    </row>
    <row r="81" spans="1:38" s="7" customFormat="1" ht="15">
      <c r="A81" s="9"/>
      <c r="B81" s="98">
        <v>5</v>
      </c>
      <c r="C81" s="98">
        <v>0</v>
      </c>
      <c r="D81" s="98">
        <v>3</v>
      </c>
      <c r="E81" s="99">
        <v>0</v>
      </c>
      <c r="F81" s="99">
        <v>4</v>
      </c>
      <c r="G81" s="99">
        <v>0</v>
      </c>
      <c r="H81" s="99">
        <v>8</v>
      </c>
      <c r="I81" s="99">
        <v>0</v>
      </c>
      <c r="J81" s="98">
        <v>5</v>
      </c>
      <c r="K81" s="98">
        <v>2</v>
      </c>
      <c r="L81" s="98">
        <v>0</v>
      </c>
      <c r="M81" s="98">
        <v>1</v>
      </c>
      <c r="N81" s="98">
        <v>0</v>
      </c>
      <c r="O81" s="98">
        <v>0</v>
      </c>
      <c r="P81" s="98">
        <v>0</v>
      </c>
      <c r="Q81" s="98">
        <v>0</v>
      </c>
      <c r="R81" s="98">
        <v>0</v>
      </c>
      <c r="S81" s="69"/>
      <c r="T81" s="70"/>
      <c r="U81" s="70"/>
      <c r="V81" s="70"/>
      <c r="W81" s="70"/>
      <c r="X81" s="70"/>
      <c r="Y81" s="70"/>
      <c r="Z81" s="70"/>
      <c r="AA81" s="70"/>
      <c r="AB81" s="82" t="s">
        <v>98</v>
      </c>
      <c r="AC81" s="72" t="s">
        <v>3</v>
      </c>
      <c r="AD81" s="83">
        <f aca="true" t="shared" si="14" ref="AD81:AI81">(AD82+AD83)</f>
        <v>3212.2</v>
      </c>
      <c r="AE81" s="83">
        <v>3326.4</v>
      </c>
      <c r="AF81" s="83">
        <f t="shared" si="14"/>
        <v>5691</v>
      </c>
      <c r="AG81" s="83">
        <f t="shared" si="14"/>
        <v>7339</v>
      </c>
      <c r="AH81" s="83">
        <f t="shared" si="14"/>
        <v>7368.3</v>
      </c>
      <c r="AI81" s="83">
        <f t="shared" si="14"/>
        <v>7270.6</v>
      </c>
      <c r="AJ81" s="62">
        <f t="shared" si="11"/>
        <v>34207.5</v>
      </c>
      <c r="AK81" s="90">
        <v>2023</v>
      </c>
      <c r="AL81" s="9"/>
    </row>
    <row r="82" spans="1:38" s="7" customFormat="1" ht="15">
      <c r="A82" s="9"/>
      <c r="B82" s="100">
        <v>5</v>
      </c>
      <c r="C82" s="100">
        <v>0</v>
      </c>
      <c r="D82" s="100">
        <v>3</v>
      </c>
      <c r="E82" s="101">
        <v>0</v>
      </c>
      <c r="F82" s="101">
        <v>4</v>
      </c>
      <c r="G82" s="101">
        <v>0</v>
      </c>
      <c r="H82" s="101">
        <v>8</v>
      </c>
      <c r="I82" s="101">
        <v>0</v>
      </c>
      <c r="J82" s="100">
        <v>5</v>
      </c>
      <c r="K82" s="100">
        <v>2</v>
      </c>
      <c r="L82" s="100">
        <v>0</v>
      </c>
      <c r="M82" s="100">
        <v>1</v>
      </c>
      <c r="N82" s="100">
        <v>2</v>
      </c>
      <c r="O82" s="100">
        <v>0</v>
      </c>
      <c r="P82" s="100">
        <v>0</v>
      </c>
      <c r="Q82" s="100">
        <v>2</v>
      </c>
      <c r="R82" s="100">
        <v>0</v>
      </c>
      <c r="S82" s="69"/>
      <c r="T82" s="70"/>
      <c r="U82" s="70"/>
      <c r="V82" s="70"/>
      <c r="W82" s="70"/>
      <c r="X82" s="70"/>
      <c r="Y82" s="70"/>
      <c r="Z82" s="70"/>
      <c r="AA82" s="70"/>
      <c r="AB82" s="82" t="s">
        <v>108</v>
      </c>
      <c r="AC82" s="72" t="s">
        <v>3</v>
      </c>
      <c r="AD82" s="83">
        <f>(AD86+AD89)</f>
        <v>1606.85</v>
      </c>
      <c r="AE82" s="83">
        <v>2257.1</v>
      </c>
      <c r="AF82" s="83">
        <f>(AF86+AF87)</f>
        <v>1539.5</v>
      </c>
      <c r="AG82" s="83">
        <f>(AG86+AG88+AG90)</f>
        <v>5764.900000000001</v>
      </c>
      <c r="AH82" s="83">
        <f>(AH86+AH88+AH90)</f>
        <v>5934.6</v>
      </c>
      <c r="AI82" s="83">
        <f>(AI86+AI88+AI90)</f>
        <v>5836.5</v>
      </c>
      <c r="AJ82" s="62">
        <f t="shared" si="11"/>
        <v>22939.45</v>
      </c>
      <c r="AK82" s="90">
        <v>2023</v>
      </c>
      <c r="AL82" s="9"/>
    </row>
    <row r="83" spans="1:38" s="7" customFormat="1" ht="15">
      <c r="A83" s="9"/>
      <c r="B83" s="100">
        <v>5</v>
      </c>
      <c r="C83" s="100">
        <v>0</v>
      </c>
      <c r="D83" s="100">
        <v>3</v>
      </c>
      <c r="E83" s="101">
        <v>0</v>
      </c>
      <c r="F83" s="101">
        <v>4</v>
      </c>
      <c r="G83" s="101">
        <v>0</v>
      </c>
      <c r="H83" s="101">
        <v>8</v>
      </c>
      <c r="I83" s="101">
        <v>0</v>
      </c>
      <c r="J83" s="100">
        <v>5</v>
      </c>
      <c r="K83" s="100">
        <v>2</v>
      </c>
      <c r="L83" s="100">
        <v>0</v>
      </c>
      <c r="M83" s="100">
        <v>1</v>
      </c>
      <c r="N83" s="100" t="s">
        <v>121</v>
      </c>
      <c r="O83" s="100">
        <v>0</v>
      </c>
      <c r="P83" s="100">
        <v>3</v>
      </c>
      <c r="Q83" s="100">
        <v>0</v>
      </c>
      <c r="R83" s="100">
        <v>0</v>
      </c>
      <c r="S83" s="69"/>
      <c r="T83" s="70"/>
      <c r="U83" s="70"/>
      <c r="V83" s="70"/>
      <c r="W83" s="70"/>
      <c r="X83" s="70"/>
      <c r="Y83" s="70"/>
      <c r="Z83" s="70"/>
      <c r="AA83" s="70"/>
      <c r="AB83" s="82" t="s">
        <v>112</v>
      </c>
      <c r="AC83" s="72" t="s">
        <v>3</v>
      </c>
      <c r="AD83" s="83">
        <f>(AD87)</f>
        <v>1605.35</v>
      </c>
      <c r="AE83" s="83">
        <v>1069.3</v>
      </c>
      <c r="AF83" s="83">
        <f>(AF88)</f>
        <v>4151.5</v>
      </c>
      <c r="AG83" s="83">
        <f>(AG87)</f>
        <v>1574.1</v>
      </c>
      <c r="AH83" s="83">
        <f>(AH87)</f>
        <v>1433.7</v>
      </c>
      <c r="AI83" s="83">
        <f>(AI87)</f>
        <v>1434.1</v>
      </c>
      <c r="AJ83" s="62">
        <f t="shared" si="11"/>
        <v>11268.050000000001</v>
      </c>
      <c r="AK83" s="90">
        <v>2023</v>
      </c>
      <c r="AL83" s="9"/>
    </row>
    <row r="84" spans="1:38" s="7" customFormat="1" ht="25.5">
      <c r="A84" s="9"/>
      <c r="B84" s="104" t="s">
        <v>110</v>
      </c>
      <c r="C84" s="104" t="s">
        <v>110</v>
      </c>
      <c r="D84" s="104" t="s">
        <v>110</v>
      </c>
      <c r="E84" s="105" t="s">
        <v>110</v>
      </c>
      <c r="F84" s="105" t="s">
        <v>110</v>
      </c>
      <c r="G84" s="105" t="s">
        <v>110</v>
      </c>
      <c r="H84" s="105" t="s">
        <v>110</v>
      </c>
      <c r="I84" s="105" t="s">
        <v>110</v>
      </c>
      <c r="J84" s="104" t="s">
        <v>110</v>
      </c>
      <c r="K84" s="104" t="s">
        <v>110</v>
      </c>
      <c r="L84" s="104" t="s">
        <v>110</v>
      </c>
      <c r="M84" s="104" t="s">
        <v>110</v>
      </c>
      <c r="N84" s="104" t="s">
        <v>110</v>
      </c>
      <c r="O84" s="104" t="s">
        <v>110</v>
      </c>
      <c r="P84" s="104"/>
      <c r="Q84" s="104"/>
      <c r="R84" s="104"/>
      <c r="S84" s="49"/>
      <c r="T84" s="54"/>
      <c r="U84" s="54"/>
      <c r="V84" s="54"/>
      <c r="W84" s="54"/>
      <c r="X84" s="54"/>
      <c r="Y84" s="54"/>
      <c r="Z84" s="54"/>
      <c r="AA84" s="54"/>
      <c r="AB84" s="56" t="s">
        <v>92</v>
      </c>
      <c r="AC84" s="45" t="s">
        <v>104</v>
      </c>
      <c r="AD84" s="46">
        <v>0.379</v>
      </c>
      <c r="AE84" s="55">
        <v>0.39</v>
      </c>
      <c r="AF84" s="55">
        <v>0.4</v>
      </c>
      <c r="AG84" s="55">
        <v>0.43</v>
      </c>
      <c r="AH84" s="55">
        <v>0.45</v>
      </c>
      <c r="AI84" s="55">
        <v>0.45</v>
      </c>
      <c r="AJ84" s="62">
        <f>(AD84+AE84+AF84+AG84+AH84)</f>
        <v>2.049</v>
      </c>
      <c r="AK84" s="90">
        <v>2023</v>
      </c>
      <c r="AL84" s="9"/>
    </row>
    <row r="85" spans="1:38" s="7" customFormat="1" ht="25.5">
      <c r="A85" s="9"/>
      <c r="B85" s="104" t="s">
        <v>110</v>
      </c>
      <c r="C85" s="104" t="s">
        <v>110</v>
      </c>
      <c r="D85" s="104" t="s">
        <v>110</v>
      </c>
      <c r="E85" s="105" t="s">
        <v>110</v>
      </c>
      <c r="F85" s="105" t="s">
        <v>110</v>
      </c>
      <c r="G85" s="105" t="s">
        <v>110</v>
      </c>
      <c r="H85" s="105" t="s">
        <v>110</v>
      </c>
      <c r="I85" s="105" t="s">
        <v>110</v>
      </c>
      <c r="J85" s="104" t="s">
        <v>110</v>
      </c>
      <c r="K85" s="104" t="s">
        <v>110</v>
      </c>
      <c r="L85" s="104" t="s">
        <v>110</v>
      </c>
      <c r="M85" s="104" t="s">
        <v>110</v>
      </c>
      <c r="N85" s="104" t="s">
        <v>110</v>
      </c>
      <c r="O85" s="104" t="s">
        <v>110</v>
      </c>
      <c r="P85" s="104"/>
      <c r="Q85" s="104"/>
      <c r="R85" s="104"/>
      <c r="S85" s="49"/>
      <c r="T85" s="54"/>
      <c r="U85" s="54"/>
      <c r="V85" s="54"/>
      <c r="W85" s="54"/>
      <c r="X85" s="54"/>
      <c r="Y85" s="54"/>
      <c r="Z85" s="54"/>
      <c r="AA85" s="54"/>
      <c r="AB85" s="56" t="s">
        <v>93</v>
      </c>
      <c r="AC85" s="45" t="s">
        <v>106</v>
      </c>
      <c r="AD85" s="46">
        <v>25</v>
      </c>
      <c r="AE85" s="55">
        <v>20</v>
      </c>
      <c r="AF85" s="55">
        <v>18</v>
      </c>
      <c r="AG85" s="55">
        <v>15</v>
      </c>
      <c r="AH85" s="55">
        <v>13</v>
      </c>
      <c r="AI85" s="55">
        <v>13</v>
      </c>
      <c r="AJ85" s="62">
        <f>(AD85+AE85+AF85+AG85+AH85)</f>
        <v>91</v>
      </c>
      <c r="AK85" s="90">
        <v>2023</v>
      </c>
      <c r="AL85" s="9"/>
    </row>
    <row r="86" spans="1:38" s="7" customFormat="1" ht="51">
      <c r="A86" s="9"/>
      <c r="B86" s="100">
        <v>5</v>
      </c>
      <c r="C86" s="100">
        <v>0</v>
      </c>
      <c r="D86" s="100">
        <v>3</v>
      </c>
      <c r="E86" s="101">
        <v>0</v>
      </c>
      <c r="F86" s="101">
        <v>4</v>
      </c>
      <c r="G86" s="101">
        <v>0</v>
      </c>
      <c r="H86" s="101">
        <v>8</v>
      </c>
      <c r="I86" s="101">
        <v>0</v>
      </c>
      <c r="J86" s="100">
        <v>5</v>
      </c>
      <c r="K86" s="100">
        <v>2</v>
      </c>
      <c r="L86" s="100">
        <v>0</v>
      </c>
      <c r="M86" s="100">
        <v>1</v>
      </c>
      <c r="N86" s="100">
        <v>2</v>
      </c>
      <c r="O86" s="100">
        <v>0</v>
      </c>
      <c r="P86" s="100">
        <v>0</v>
      </c>
      <c r="Q86" s="100">
        <v>2</v>
      </c>
      <c r="R86" s="100">
        <v>0</v>
      </c>
      <c r="S86" s="76"/>
      <c r="T86" s="77"/>
      <c r="U86" s="77"/>
      <c r="V86" s="77"/>
      <c r="W86" s="77"/>
      <c r="X86" s="77"/>
      <c r="Y86" s="77"/>
      <c r="Z86" s="77"/>
      <c r="AA86" s="77"/>
      <c r="AB86" s="78" t="s">
        <v>122</v>
      </c>
      <c r="AC86" s="79" t="s">
        <v>3</v>
      </c>
      <c r="AD86" s="109">
        <v>465.05</v>
      </c>
      <c r="AE86" s="109">
        <v>331.6</v>
      </c>
      <c r="AF86" s="109">
        <v>501.5</v>
      </c>
      <c r="AG86" s="80">
        <v>232.6</v>
      </c>
      <c r="AH86" s="80">
        <v>200</v>
      </c>
      <c r="AI86" s="81">
        <v>100</v>
      </c>
      <c r="AJ86" s="62">
        <f>(AD86+AE86+AF86+AG86+AH86)</f>
        <v>1730.75</v>
      </c>
      <c r="AK86" s="90">
        <v>2023</v>
      </c>
      <c r="AL86" s="9"/>
    </row>
    <row r="87" spans="1:38" s="7" customFormat="1" ht="38.25">
      <c r="A87" s="9"/>
      <c r="B87" s="100">
        <v>5</v>
      </c>
      <c r="C87" s="100">
        <v>0</v>
      </c>
      <c r="D87" s="100">
        <v>3</v>
      </c>
      <c r="E87" s="101">
        <v>0</v>
      </c>
      <c r="F87" s="101">
        <v>4</v>
      </c>
      <c r="G87" s="101">
        <v>0</v>
      </c>
      <c r="H87" s="101">
        <v>8</v>
      </c>
      <c r="I87" s="101">
        <v>0</v>
      </c>
      <c r="J87" s="100">
        <v>5</v>
      </c>
      <c r="K87" s="100">
        <v>2</v>
      </c>
      <c r="L87" s="100">
        <v>0</v>
      </c>
      <c r="M87" s="100">
        <v>1</v>
      </c>
      <c r="N87" s="100" t="s">
        <v>121</v>
      </c>
      <c r="O87" s="100">
        <v>0</v>
      </c>
      <c r="P87" s="100">
        <v>3</v>
      </c>
      <c r="Q87" s="100">
        <v>0</v>
      </c>
      <c r="R87" s="100">
        <v>0</v>
      </c>
      <c r="S87" s="76"/>
      <c r="T87" s="77"/>
      <c r="U87" s="77"/>
      <c r="V87" s="77"/>
      <c r="W87" s="77"/>
      <c r="X87" s="77"/>
      <c r="Y87" s="77"/>
      <c r="Z87" s="77"/>
      <c r="AA87" s="77"/>
      <c r="AB87" s="106" t="s">
        <v>145</v>
      </c>
      <c r="AC87" s="79" t="s">
        <v>3</v>
      </c>
      <c r="AD87" s="109">
        <v>1605.35</v>
      </c>
      <c r="AE87" s="109">
        <v>952.6</v>
      </c>
      <c r="AF87" s="109">
        <v>1038</v>
      </c>
      <c r="AG87" s="80">
        <v>1574.1</v>
      </c>
      <c r="AH87" s="80">
        <v>1433.7</v>
      </c>
      <c r="AI87" s="81">
        <v>1434.1</v>
      </c>
      <c r="AJ87" s="62">
        <f>SUM(AD87:AI87)</f>
        <v>8037.8499999999985</v>
      </c>
      <c r="AK87" s="90">
        <v>2023</v>
      </c>
      <c r="AL87" s="9"/>
    </row>
    <row r="88" spans="1:38" s="7" customFormat="1" ht="25.5">
      <c r="A88" s="9"/>
      <c r="B88" s="100">
        <v>5</v>
      </c>
      <c r="C88" s="100">
        <v>0</v>
      </c>
      <c r="D88" s="100">
        <v>3</v>
      </c>
      <c r="E88" s="101">
        <v>0</v>
      </c>
      <c r="F88" s="101">
        <v>4</v>
      </c>
      <c r="G88" s="101">
        <v>0</v>
      </c>
      <c r="H88" s="101">
        <v>8</v>
      </c>
      <c r="I88" s="101">
        <v>0</v>
      </c>
      <c r="J88" s="100">
        <v>5</v>
      </c>
      <c r="K88" s="100">
        <v>2</v>
      </c>
      <c r="L88" s="100">
        <v>0</v>
      </c>
      <c r="M88" s="100">
        <v>1</v>
      </c>
      <c r="N88" s="100">
        <v>1</v>
      </c>
      <c r="O88" s="100">
        <v>0</v>
      </c>
      <c r="P88" s="100">
        <v>3</v>
      </c>
      <c r="Q88" s="100">
        <v>0</v>
      </c>
      <c r="R88" s="100">
        <v>0</v>
      </c>
      <c r="S88" s="76"/>
      <c r="T88" s="77"/>
      <c r="U88" s="77"/>
      <c r="V88" s="77"/>
      <c r="W88" s="77"/>
      <c r="X88" s="77"/>
      <c r="Y88" s="77"/>
      <c r="Z88" s="77"/>
      <c r="AA88" s="77"/>
      <c r="AB88" s="106" t="s">
        <v>144</v>
      </c>
      <c r="AC88" s="79" t="s">
        <v>3</v>
      </c>
      <c r="AD88" s="109">
        <v>0</v>
      </c>
      <c r="AE88" s="109">
        <v>1069.3</v>
      </c>
      <c r="AF88" s="109">
        <v>4151.5</v>
      </c>
      <c r="AG88" s="80">
        <v>5516.3</v>
      </c>
      <c r="AH88" s="80">
        <v>5734.6</v>
      </c>
      <c r="AI88" s="81">
        <v>5736.5</v>
      </c>
      <c r="AJ88" s="62">
        <f>(AD88+AE88+AF88+AG88+AH88)</f>
        <v>16471.7</v>
      </c>
      <c r="AK88" s="90"/>
      <c r="AL88" s="9"/>
    </row>
    <row r="89" spans="1:38" s="7" customFormat="1" ht="38.25">
      <c r="A89" s="9"/>
      <c r="B89" s="100">
        <v>5</v>
      </c>
      <c r="C89" s="100">
        <v>0</v>
      </c>
      <c r="D89" s="100">
        <v>3</v>
      </c>
      <c r="E89" s="101">
        <v>0</v>
      </c>
      <c r="F89" s="101">
        <v>4</v>
      </c>
      <c r="G89" s="101">
        <v>0</v>
      </c>
      <c r="H89" s="101">
        <v>8</v>
      </c>
      <c r="I89" s="101">
        <v>0</v>
      </c>
      <c r="J89" s="100">
        <v>5</v>
      </c>
      <c r="K89" s="100">
        <v>2</v>
      </c>
      <c r="L89" s="100">
        <v>0</v>
      </c>
      <c r="M89" s="100">
        <v>1</v>
      </c>
      <c r="N89" s="100">
        <v>2</v>
      </c>
      <c r="O89" s="100">
        <v>0</v>
      </c>
      <c r="P89" s="100">
        <v>0</v>
      </c>
      <c r="Q89" s="100">
        <v>3</v>
      </c>
      <c r="R89" s="100">
        <v>0</v>
      </c>
      <c r="S89" s="76"/>
      <c r="T89" s="77"/>
      <c r="U89" s="77"/>
      <c r="V89" s="77"/>
      <c r="W89" s="77"/>
      <c r="X89" s="77"/>
      <c r="Y89" s="77"/>
      <c r="Z89" s="77"/>
      <c r="AA89" s="77"/>
      <c r="AB89" s="106" t="s">
        <v>136</v>
      </c>
      <c r="AC89" s="79" t="s">
        <v>3</v>
      </c>
      <c r="AD89" s="109">
        <v>1141.8</v>
      </c>
      <c r="AE89" s="109">
        <v>957.9</v>
      </c>
      <c r="AF89" s="109">
        <v>0</v>
      </c>
      <c r="AG89" s="80">
        <v>0</v>
      </c>
      <c r="AH89" s="80">
        <v>0</v>
      </c>
      <c r="AI89" s="81">
        <v>0</v>
      </c>
      <c r="AJ89" s="62">
        <f>SUM(AD89:AI89)</f>
        <v>2099.7</v>
      </c>
      <c r="AK89" s="90">
        <v>2023</v>
      </c>
      <c r="AL89" s="9"/>
    </row>
    <row r="90" spans="1:38" s="7" customFormat="1" ht="38.25">
      <c r="A90" s="9"/>
      <c r="B90" s="100">
        <v>5</v>
      </c>
      <c r="C90" s="100">
        <v>0</v>
      </c>
      <c r="D90" s="100">
        <v>3</v>
      </c>
      <c r="E90" s="101">
        <v>0</v>
      </c>
      <c r="F90" s="101">
        <v>4</v>
      </c>
      <c r="G90" s="101">
        <v>0</v>
      </c>
      <c r="H90" s="101">
        <v>8</v>
      </c>
      <c r="I90" s="101">
        <v>0</v>
      </c>
      <c r="J90" s="100">
        <v>5</v>
      </c>
      <c r="K90" s="100">
        <v>2</v>
      </c>
      <c r="L90" s="100">
        <v>0</v>
      </c>
      <c r="M90" s="100">
        <v>1</v>
      </c>
      <c r="N90" s="100">
        <v>2</v>
      </c>
      <c r="O90" s="100">
        <v>0</v>
      </c>
      <c r="P90" s="100">
        <v>0</v>
      </c>
      <c r="Q90" s="100">
        <v>4</v>
      </c>
      <c r="R90" s="100">
        <v>0</v>
      </c>
      <c r="S90" s="76"/>
      <c r="T90" s="77"/>
      <c r="U90" s="77"/>
      <c r="V90" s="77"/>
      <c r="W90" s="77"/>
      <c r="X90" s="77"/>
      <c r="Y90" s="77"/>
      <c r="Z90" s="77"/>
      <c r="AA90" s="77"/>
      <c r="AB90" s="121" t="s">
        <v>151</v>
      </c>
      <c r="AC90" s="79" t="s">
        <v>3</v>
      </c>
      <c r="AD90" s="109">
        <v>0</v>
      </c>
      <c r="AE90" s="109">
        <v>15</v>
      </c>
      <c r="AF90" s="109">
        <v>15</v>
      </c>
      <c r="AG90" s="80">
        <v>16</v>
      </c>
      <c r="AH90" s="80">
        <v>0</v>
      </c>
      <c r="AI90" s="81"/>
      <c r="AJ90" s="62">
        <f>SUM(AD90:AI90)</f>
        <v>46</v>
      </c>
      <c r="AK90" s="90">
        <v>2023</v>
      </c>
      <c r="AL90" s="9"/>
    </row>
    <row r="91" spans="1:38" s="7" customFormat="1" ht="39">
      <c r="A91" s="9"/>
      <c r="B91" s="98" t="s">
        <v>110</v>
      </c>
      <c r="C91" s="98" t="s">
        <v>110</v>
      </c>
      <c r="D91" s="98" t="s">
        <v>110</v>
      </c>
      <c r="E91" s="99">
        <v>0</v>
      </c>
      <c r="F91" s="99">
        <v>4</v>
      </c>
      <c r="G91" s="99">
        <v>0</v>
      </c>
      <c r="H91" s="99">
        <v>8</v>
      </c>
      <c r="I91" s="99">
        <v>0</v>
      </c>
      <c r="J91" s="98">
        <v>5</v>
      </c>
      <c r="K91" s="98">
        <v>2</v>
      </c>
      <c r="L91" s="98">
        <v>1</v>
      </c>
      <c r="M91" s="98">
        <v>2</v>
      </c>
      <c r="N91" s="98">
        <v>0</v>
      </c>
      <c r="O91" s="98">
        <v>0</v>
      </c>
      <c r="P91" s="98"/>
      <c r="Q91" s="98"/>
      <c r="R91" s="98"/>
      <c r="S91" s="69"/>
      <c r="T91" s="70"/>
      <c r="U91" s="70"/>
      <c r="V91" s="70"/>
      <c r="W91" s="70"/>
      <c r="X91" s="70"/>
      <c r="Y91" s="70"/>
      <c r="Z91" s="70"/>
      <c r="AA91" s="70"/>
      <c r="AB91" s="84" t="s">
        <v>97</v>
      </c>
      <c r="AC91" s="72" t="s">
        <v>3</v>
      </c>
      <c r="AD91" s="73">
        <f>(AD95+AD94)</f>
        <v>0</v>
      </c>
      <c r="AE91" s="73">
        <f>(AE95+AE94)</f>
        <v>0</v>
      </c>
      <c r="AF91" s="73">
        <f>(AF95+AF94)</f>
        <v>0</v>
      </c>
      <c r="AG91" s="73">
        <f>(AG95+AG94)</f>
        <v>0</v>
      </c>
      <c r="AH91" s="73">
        <f>(AH95+AH94)</f>
        <v>0</v>
      </c>
      <c r="AI91" s="74"/>
      <c r="AJ91" s="62">
        <f aca="true" t="shared" si="15" ref="AJ91:AJ96">(AD91+AE91+AF91+AG91+AH91)</f>
        <v>0</v>
      </c>
      <c r="AK91" s="90">
        <v>2023</v>
      </c>
      <c r="AL91" s="9"/>
    </row>
    <row r="92" spans="1:38" s="7" customFormat="1" ht="15">
      <c r="A92" s="9"/>
      <c r="B92" s="98">
        <v>5</v>
      </c>
      <c r="C92" s="98">
        <v>0</v>
      </c>
      <c r="D92" s="98">
        <v>1</v>
      </c>
      <c r="E92" s="99">
        <v>0</v>
      </c>
      <c r="F92" s="99">
        <v>4</v>
      </c>
      <c r="G92" s="99">
        <v>0</v>
      </c>
      <c r="H92" s="99">
        <v>8</v>
      </c>
      <c r="I92" s="99">
        <v>0</v>
      </c>
      <c r="J92" s="98">
        <v>5</v>
      </c>
      <c r="K92" s="98">
        <v>2</v>
      </c>
      <c r="L92" s="98">
        <v>1</v>
      </c>
      <c r="M92" s="98">
        <v>2</v>
      </c>
      <c r="N92" s="98">
        <v>0</v>
      </c>
      <c r="O92" s="98">
        <v>0</v>
      </c>
      <c r="P92" s="98"/>
      <c r="Q92" s="98"/>
      <c r="R92" s="98"/>
      <c r="S92" s="69"/>
      <c r="T92" s="70"/>
      <c r="U92" s="70"/>
      <c r="V92" s="70"/>
      <c r="W92" s="70"/>
      <c r="X92" s="70"/>
      <c r="Y92" s="70"/>
      <c r="Z92" s="70"/>
      <c r="AA92" s="70"/>
      <c r="AB92" s="82" t="s">
        <v>108</v>
      </c>
      <c r="AC92" s="72" t="s">
        <v>3</v>
      </c>
      <c r="AD92" s="73">
        <v>0</v>
      </c>
      <c r="AE92" s="73">
        <v>0</v>
      </c>
      <c r="AF92" s="73">
        <v>0</v>
      </c>
      <c r="AG92" s="73">
        <v>0</v>
      </c>
      <c r="AH92" s="73">
        <v>0</v>
      </c>
      <c r="AI92" s="74"/>
      <c r="AJ92" s="62">
        <f t="shared" si="15"/>
        <v>0</v>
      </c>
      <c r="AK92" s="90">
        <v>2023</v>
      </c>
      <c r="AL92" s="9"/>
    </row>
    <row r="93" spans="1:38" s="7" customFormat="1" ht="15">
      <c r="A93" s="9"/>
      <c r="B93" s="98"/>
      <c r="C93" s="98"/>
      <c r="D93" s="98"/>
      <c r="E93" s="99"/>
      <c r="F93" s="99"/>
      <c r="G93" s="99"/>
      <c r="H93" s="99"/>
      <c r="I93" s="99"/>
      <c r="J93" s="98"/>
      <c r="K93" s="98"/>
      <c r="L93" s="98"/>
      <c r="M93" s="98"/>
      <c r="N93" s="98"/>
      <c r="O93" s="98"/>
      <c r="P93" s="98"/>
      <c r="Q93" s="98"/>
      <c r="R93" s="98"/>
      <c r="S93" s="69"/>
      <c r="T93" s="70"/>
      <c r="U93" s="70"/>
      <c r="V93" s="70"/>
      <c r="W93" s="70"/>
      <c r="X93" s="70"/>
      <c r="Y93" s="70"/>
      <c r="Z93" s="70"/>
      <c r="AA93" s="70"/>
      <c r="AB93" s="82" t="s">
        <v>112</v>
      </c>
      <c r="AC93" s="72" t="s">
        <v>3</v>
      </c>
      <c r="AD93" s="73">
        <v>0</v>
      </c>
      <c r="AE93" s="73">
        <v>0</v>
      </c>
      <c r="AF93" s="73">
        <v>0</v>
      </c>
      <c r="AG93" s="73">
        <v>0</v>
      </c>
      <c r="AH93" s="73">
        <v>0</v>
      </c>
      <c r="AI93" s="74"/>
      <c r="AJ93" s="62">
        <f t="shared" si="15"/>
        <v>0</v>
      </c>
      <c r="AK93" s="90">
        <v>2023</v>
      </c>
      <c r="AL93" s="9"/>
    </row>
    <row r="94" spans="1:38" s="7" customFormat="1" ht="51">
      <c r="A94" s="9"/>
      <c r="B94" s="100" t="s">
        <v>110</v>
      </c>
      <c r="C94" s="100" t="s">
        <v>110</v>
      </c>
      <c r="D94" s="100" t="s">
        <v>110</v>
      </c>
      <c r="E94" s="101">
        <v>0</v>
      </c>
      <c r="F94" s="101">
        <v>4</v>
      </c>
      <c r="G94" s="101">
        <v>0</v>
      </c>
      <c r="H94" s="101">
        <v>8</v>
      </c>
      <c r="I94" s="101">
        <v>0</v>
      </c>
      <c r="J94" s="100">
        <v>5</v>
      </c>
      <c r="K94" s="100">
        <v>2</v>
      </c>
      <c r="L94" s="100">
        <v>1</v>
      </c>
      <c r="M94" s="100">
        <v>2</v>
      </c>
      <c r="N94" s="100">
        <v>0</v>
      </c>
      <c r="O94" s="100">
        <v>1</v>
      </c>
      <c r="P94" s="100"/>
      <c r="Q94" s="100"/>
      <c r="R94" s="100"/>
      <c r="S94" s="76"/>
      <c r="T94" s="77"/>
      <c r="U94" s="77"/>
      <c r="V94" s="77"/>
      <c r="W94" s="77"/>
      <c r="X94" s="77"/>
      <c r="Y94" s="77"/>
      <c r="Z94" s="77"/>
      <c r="AA94" s="77"/>
      <c r="AB94" s="78" t="s">
        <v>99</v>
      </c>
      <c r="AC94" s="79" t="s">
        <v>3</v>
      </c>
      <c r="AD94" s="80">
        <v>0</v>
      </c>
      <c r="AE94" s="81">
        <v>0</v>
      </c>
      <c r="AF94" s="81">
        <v>0</v>
      </c>
      <c r="AG94" s="81">
        <v>0</v>
      </c>
      <c r="AH94" s="81">
        <v>0</v>
      </c>
      <c r="AI94" s="81"/>
      <c r="AJ94" s="62">
        <f t="shared" si="15"/>
        <v>0</v>
      </c>
      <c r="AK94" s="90">
        <v>2023</v>
      </c>
      <c r="AL94" s="9"/>
    </row>
    <row r="95" spans="1:38" s="7" customFormat="1" ht="25.5">
      <c r="A95" s="9"/>
      <c r="B95" s="100" t="s">
        <v>110</v>
      </c>
      <c r="C95" s="100" t="s">
        <v>110</v>
      </c>
      <c r="D95" s="100" t="s">
        <v>110</v>
      </c>
      <c r="E95" s="101">
        <v>0</v>
      </c>
      <c r="F95" s="101">
        <v>4</v>
      </c>
      <c r="G95" s="101">
        <v>0</v>
      </c>
      <c r="H95" s="101">
        <v>8</v>
      </c>
      <c r="I95" s="101">
        <v>0</v>
      </c>
      <c r="J95" s="100">
        <v>5</v>
      </c>
      <c r="K95" s="100">
        <v>2</v>
      </c>
      <c r="L95" s="100">
        <v>1</v>
      </c>
      <c r="M95" s="100">
        <v>2</v>
      </c>
      <c r="N95" s="100">
        <v>0</v>
      </c>
      <c r="O95" s="100">
        <v>2</v>
      </c>
      <c r="P95" s="100"/>
      <c r="Q95" s="100"/>
      <c r="R95" s="100"/>
      <c r="S95" s="76"/>
      <c r="T95" s="77"/>
      <c r="U95" s="77"/>
      <c r="V95" s="77"/>
      <c r="W95" s="77"/>
      <c r="X95" s="77"/>
      <c r="Y95" s="77"/>
      <c r="Z95" s="77"/>
      <c r="AA95" s="77"/>
      <c r="AB95" s="78" t="s">
        <v>100</v>
      </c>
      <c r="AC95" s="79" t="s">
        <v>3</v>
      </c>
      <c r="AD95" s="80">
        <v>0</v>
      </c>
      <c r="AE95" s="81">
        <v>0</v>
      </c>
      <c r="AF95" s="81">
        <v>0</v>
      </c>
      <c r="AG95" s="81">
        <v>0</v>
      </c>
      <c r="AH95" s="81">
        <v>0</v>
      </c>
      <c r="AI95" s="81"/>
      <c r="AJ95" s="62">
        <f t="shared" si="15"/>
        <v>0</v>
      </c>
      <c r="AK95" s="90">
        <v>2023</v>
      </c>
      <c r="AL95" s="9"/>
    </row>
    <row r="96" spans="1:38" s="7" customFormat="1" ht="25.5">
      <c r="A96" s="9"/>
      <c r="B96" s="118" t="s">
        <v>110</v>
      </c>
      <c r="C96" s="118" t="s">
        <v>110</v>
      </c>
      <c r="D96" s="118" t="s">
        <v>110</v>
      </c>
      <c r="E96" s="119" t="s">
        <v>110</v>
      </c>
      <c r="F96" s="119" t="s">
        <v>110</v>
      </c>
      <c r="G96" s="119" t="s">
        <v>110</v>
      </c>
      <c r="H96" s="119" t="s">
        <v>110</v>
      </c>
      <c r="I96" s="119" t="s">
        <v>110</v>
      </c>
      <c r="J96" s="118" t="s">
        <v>110</v>
      </c>
      <c r="K96" s="118" t="s">
        <v>110</v>
      </c>
      <c r="L96" s="118" t="s">
        <v>110</v>
      </c>
      <c r="M96" s="118" t="s">
        <v>110</v>
      </c>
      <c r="N96" s="118" t="s">
        <v>110</v>
      </c>
      <c r="O96" s="118" t="s">
        <v>110</v>
      </c>
      <c r="P96" s="118"/>
      <c r="Q96" s="118"/>
      <c r="R96" s="118"/>
      <c r="S96" s="76"/>
      <c r="T96" s="77"/>
      <c r="U96" s="77"/>
      <c r="V96" s="77"/>
      <c r="W96" s="77"/>
      <c r="X96" s="77"/>
      <c r="Y96" s="77"/>
      <c r="Z96" s="77"/>
      <c r="AA96" s="77"/>
      <c r="AB96" s="78" t="s">
        <v>115</v>
      </c>
      <c r="AC96" s="79" t="s">
        <v>106</v>
      </c>
      <c r="AD96" s="75">
        <v>0</v>
      </c>
      <c r="AE96" s="75">
        <v>1</v>
      </c>
      <c r="AF96" s="75">
        <v>1</v>
      </c>
      <c r="AG96" s="75">
        <v>1</v>
      </c>
      <c r="AH96" s="75">
        <v>1</v>
      </c>
      <c r="AI96" s="75">
        <v>1</v>
      </c>
      <c r="AJ96" s="62">
        <f t="shared" si="15"/>
        <v>4</v>
      </c>
      <c r="AK96" s="90">
        <v>2023</v>
      </c>
      <c r="AL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 t="s">
        <v>153</v>
      </c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29"/>
      <c r="U178" s="29"/>
      <c r="V178" s="29"/>
      <c r="W178" s="29"/>
      <c r="X178" s="29"/>
      <c r="Y178" s="29"/>
      <c r="Z178" s="29"/>
      <c r="AA178" s="2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29"/>
      <c r="U179" s="29"/>
      <c r="V179" s="29"/>
      <c r="W179" s="29"/>
      <c r="X179" s="29"/>
      <c r="Y179" s="29"/>
      <c r="Z179" s="29"/>
      <c r="AA179" s="2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29"/>
      <c r="U180" s="29"/>
      <c r="V180" s="29"/>
      <c r="W180" s="29"/>
      <c r="X180" s="29"/>
      <c r="Y180" s="29"/>
      <c r="Z180" s="29"/>
      <c r="AA180" s="2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29"/>
      <c r="U181" s="29"/>
      <c r="V181" s="29"/>
      <c r="W181" s="29"/>
      <c r="X181" s="29"/>
      <c r="Y181" s="29"/>
      <c r="Z181" s="29"/>
      <c r="AA181" s="2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29"/>
      <c r="U182" s="29"/>
      <c r="V182" s="29"/>
      <c r="W182" s="29"/>
      <c r="X182" s="29"/>
      <c r="Y182" s="29"/>
      <c r="Z182" s="29"/>
      <c r="AA182" s="2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29"/>
      <c r="U183" s="29"/>
      <c r="V183" s="29"/>
      <c r="W183" s="29"/>
      <c r="X183" s="29"/>
      <c r="Y183" s="29"/>
      <c r="Z183" s="29"/>
      <c r="AA183" s="2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29"/>
      <c r="U184" s="29"/>
      <c r="V184" s="29"/>
      <c r="W184" s="29"/>
      <c r="X184" s="29"/>
      <c r="Y184" s="29"/>
      <c r="Z184" s="29"/>
      <c r="AA184" s="2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29"/>
      <c r="U185" s="29"/>
      <c r="V185" s="29"/>
      <c r="W185" s="29"/>
      <c r="X185" s="29"/>
      <c r="Y185" s="29"/>
      <c r="Z185" s="29"/>
      <c r="AA185" s="2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29"/>
      <c r="U186" s="29"/>
      <c r="V186" s="29"/>
      <c r="W186" s="29"/>
      <c r="X186" s="29"/>
      <c r="Y186" s="29"/>
      <c r="Z186" s="29"/>
      <c r="AA186" s="2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29"/>
      <c r="U187" s="29"/>
      <c r="V187" s="29"/>
      <c r="W187" s="29"/>
      <c r="X187" s="29"/>
      <c r="Y187" s="29"/>
      <c r="Z187" s="29"/>
      <c r="AA187" s="2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29"/>
      <c r="U188" s="29"/>
      <c r="V188" s="29"/>
      <c r="W188" s="29"/>
      <c r="X188" s="29"/>
      <c r="Y188" s="29"/>
      <c r="Z188" s="29"/>
      <c r="AA188" s="2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29"/>
      <c r="U189" s="29"/>
      <c r="V189" s="29"/>
      <c r="W189" s="29"/>
      <c r="X189" s="29"/>
      <c r="Y189" s="29"/>
      <c r="Z189" s="29"/>
      <c r="AA189" s="2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29"/>
      <c r="U190" s="29"/>
      <c r="V190" s="29"/>
      <c r="W190" s="29"/>
      <c r="X190" s="29"/>
      <c r="Y190" s="29"/>
      <c r="Z190" s="29"/>
      <c r="AA190" s="2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29"/>
      <c r="U191" s="29"/>
      <c r="V191" s="29"/>
      <c r="W191" s="29"/>
      <c r="X191" s="29"/>
      <c r="Y191" s="29"/>
      <c r="Z191" s="29"/>
      <c r="AA191" s="2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29"/>
      <c r="U192" s="29"/>
      <c r="V192" s="29"/>
      <c r="W192" s="29"/>
      <c r="X192" s="29"/>
      <c r="Y192" s="29"/>
      <c r="Z192" s="29"/>
      <c r="AA192" s="2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29"/>
      <c r="U193" s="29"/>
      <c r="V193" s="29"/>
      <c r="W193" s="29"/>
      <c r="X193" s="29"/>
      <c r="Y193" s="29"/>
      <c r="Z193" s="29"/>
      <c r="AA193" s="2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29"/>
      <c r="U194" s="29"/>
      <c r="V194" s="29"/>
      <c r="W194" s="29"/>
      <c r="X194" s="29"/>
      <c r="Y194" s="29"/>
      <c r="Z194" s="29"/>
      <c r="AA194" s="2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29"/>
      <c r="U195" s="29"/>
      <c r="V195" s="29"/>
      <c r="W195" s="29"/>
      <c r="X195" s="29"/>
      <c r="Y195" s="29"/>
      <c r="Z195" s="29"/>
      <c r="AA195" s="2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29"/>
      <c r="U196" s="29"/>
      <c r="V196" s="29"/>
      <c r="W196" s="29"/>
      <c r="X196" s="29"/>
      <c r="Y196" s="29"/>
      <c r="Z196" s="29"/>
      <c r="AA196" s="2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29"/>
      <c r="U197" s="29"/>
      <c r="V197" s="29"/>
      <c r="W197" s="29"/>
      <c r="X197" s="29"/>
      <c r="Y197" s="29"/>
      <c r="Z197" s="29"/>
      <c r="AA197" s="2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29"/>
      <c r="U198" s="29"/>
      <c r="V198" s="29"/>
      <c r="W198" s="29"/>
      <c r="X198" s="29"/>
      <c r="Y198" s="29"/>
      <c r="Z198" s="29"/>
      <c r="AA198" s="2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29"/>
      <c r="U199" s="29"/>
      <c r="V199" s="29"/>
      <c r="W199" s="29"/>
      <c r="X199" s="29"/>
      <c r="Y199" s="29"/>
      <c r="Z199" s="29"/>
      <c r="AA199" s="2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29"/>
      <c r="U200" s="29"/>
      <c r="V200" s="29"/>
      <c r="W200" s="29"/>
      <c r="X200" s="29"/>
      <c r="Y200" s="29"/>
      <c r="Z200" s="29"/>
      <c r="AA200" s="2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29"/>
      <c r="U201" s="29"/>
      <c r="V201" s="29"/>
      <c r="W201" s="29"/>
      <c r="X201" s="29"/>
      <c r="Y201" s="29"/>
      <c r="Z201" s="29"/>
      <c r="AA201" s="2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29"/>
      <c r="U202" s="29"/>
      <c r="V202" s="29"/>
      <c r="W202" s="29"/>
      <c r="X202" s="29"/>
      <c r="Y202" s="29"/>
      <c r="Z202" s="29"/>
      <c r="AA202" s="2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29"/>
      <c r="U203" s="29"/>
      <c r="V203" s="29"/>
      <c r="W203" s="29"/>
      <c r="X203" s="29"/>
      <c r="Y203" s="29"/>
      <c r="Z203" s="29"/>
      <c r="AA203" s="2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29"/>
      <c r="U204" s="29"/>
      <c r="V204" s="29"/>
      <c r="W204" s="29"/>
      <c r="X204" s="29"/>
      <c r="Y204" s="29"/>
      <c r="Z204" s="29"/>
      <c r="AA204" s="2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29"/>
      <c r="U205" s="29"/>
      <c r="V205" s="29"/>
      <c r="W205" s="29"/>
      <c r="X205" s="29"/>
      <c r="Y205" s="29"/>
      <c r="Z205" s="29"/>
      <c r="AA205" s="2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29"/>
      <c r="U206" s="29"/>
      <c r="V206" s="29"/>
      <c r="W206" s="29"/>
      <c r="X206" s="29"/>
      <c r="Y206" s="29"/>
      <c r="Z206" s="29"/>
      <c r="AA206" s="2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29"/>
      <c r="U207" s="29"/>
      <c r="V207" s="29"/>
      <c r="W207" s="29"/>
      <c r="X207" s="29"/>
      <c r="Y207" s="29"/>
      <c r="Z207" s="29"/>
      <c r="AA207" s="2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s="34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29"/>
      <c r="U208" s="29"/>
      <c r="V208" s="29"/>
      <c r="W208" s="29"/>
      <c r="X208" s="29"/>
      <c r="Y208" s="29"/>
      <c r="Z208" s="29"/>
      <c r="AA208" s="2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s="34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29"/>
      <c r="U209" s="29"/>
      <c r="V209" s="29"/>
      <c r="W209" s="29"/>
      <c r="X209" s="29"/>
      <c r="Y209" s="29"/>
      <c r="Z209" s="29"/>
      <c r="AA209" s="2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s="34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29"/>
      <c r="U210" s="29"/>
      <c r="V210" s="29"/>
      <c r="W210" s="29"/>
      <c r="X210" s="29"/>
      <c r="Y210" s="29"/>
      <c r="Z210" s="29"/>
      <c r="AA210" s="2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34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29"/>
      <c r="U211" s="29"/>
      <c r="V211" s="29"/>
      <c r="W211" s="29"/>
      <c r="X211" s="29"/>
      <c r="Y211" s="29"/>
      <c r="Z211" s="29"/>
      <c r="AA211" s="2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s="34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29"/>
      <c r="U212" s="29"/>
      <c r="V212" s="29"/>
      <c r="W212" s="29"/>
      <c r="X212" s="29"/>
      <c r="Y212" s="29"/>
      <c r="Z212" s="29"/>
      <c r="AA212" s="2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s="34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29"/>
      <c r="U213" s="29"/>
      <c r="V213" s="29"/>
      <c r="W213" s="29"/>
      <c r="X213" s="29"/>
      <c r="Y213" s="29"/>
      <c r="Z213" s="29"/>
      <c r="AA213" s="2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s="34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29"/>
      <c r="U214" s="29"/>
      <c r="V214" s="29"/>
      <c r="W214" s="29"/>
      <c r="X214" s="29"/>
      <c r="Y214" s="29"/>
      <c r="Z214" s="29"/>
      <c r="AA214" s="2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s="34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29"/>
      <c r="U215" s="29"/>
      <c r="V215" s="29"/>
      <c r="W215" s="29"/>
      <c r="X215" s="29"/>
      <c r="Y215" s="29"/>
      <c r="Z215" s="29"/>
      <c r="AA215" s="2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s="34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29"/>
      <c r="U216" s="29"/>
      <c r="V216" s="29"/>
      <c r="W216" s="29"/>
      <c r="X216" s="29"/>
      <c r="Y216" s="29"/>
      <c r="Z216" s="29"/>
      <c r="AA216" s="2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s="34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29"/>
      <c r="U217" s="29"/>
      <c r="V217" s="29"/>
      <c r="W217" s="29"/>
      <c r="X217" s="29"/>
      <c r="Y217" s="29"/>
      <c r="Z217" s="29"/>
      <c r="AA217" s="2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s="34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29"/>
      <c r="U218" s="29"/>
      <c r="V218" s="29"/>
      <c r="W218" s="29"/>
      <c r="X218" s="29"/>
      <c r="Y218" s="29"/>
      <c r="Z218" s="29"/>
      <c r="AA218" s="2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32"/>
      <c r="U273" s="32"/>
      <c r="V273" s="32"/>
      <c r="W273" s="32"/>
      <c r="X273" s="32"/>
      <c r="Y273" s="32"/>
      <c r="Z273" s="32"/>
      <c r="AA273" s="32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32"/>
      <c r="U274" s="32"/>
      <c r="V274" s="32"/>
      <c r="W274" s="32"/>
      <c r="X274" s="32"/>
      <c r="Y274" s="32"/>
      <c r="Z274" s="32"/>
      <c r="AA274" s="32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32"/>
      <c r="U275" s="32"/>
      <c r="V275" s="32"/>
      <c r="W275" s="32"/>
      <c r="X275" s="32"/>
      <c r="Y275" s="32"/>
      <c r="Z275" s="32"/>
      <c r="AA275" s="32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32"/>
      <c r="U276" s="32"/>
      <c r="V276" s="32"/>
      <c r="W276" s="32"/>
      <c r="X276" s="32"/>
      <c r="Y276" s="32"/>
      <c r="Z276" s="32"/>
      <c r="AA276" s="32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32"/>
      <c r="U277" s="32"/>
      <c r="V277" s="32"/>
      <c r="W277" s="32"/>
      <c r="X277" s="32"/>
      <c r="Y277" s="32"/>
      <c r="Z277" s="32"/>
      <c r="AA277" s="32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32"/>
      <c r="U278" s="32"/>
      <c r="V278" s="32"/>
      <c r="W278" s="32"/>
      <c r="X278" s="32"/>
      <c r="Y278" s="32"/>
      <c r="Z278" s="32"/>
      <c r="AA278" s="32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</row>
    <row r="279" spans="1:3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32"/>
      <c r="U279" s="32"/>
      <c r="V279" s="32"/>
      <c r="W279" s="32"/>
      <c r="X279" s="32"/>
      <c r="Y279" s="32"/>
      <c r="Z279" s="32"/>
      <c r="AA279" s="32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32"/>
      <c r="U280" s="32"/>
      <c r="V280" s="32"/>
      <c r="W280" s="32"/>
      <c r="X280" s="32"/>
      <c r="Y280" s="32"/>
      <c r="Z280" s="32"/>
      <c r="AA280" s="32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32"/>
      <c r="U281" s="32"/>
      <c r="V281" s="32"/>
      <c r="W281" s="32"/>
      <c r="X281" s="32"/>
      <c r="Y281" s="32"/>
      <c r="Z281" s="32"/>
      <c r="AA281" s="32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32"/>
      <c r="U282" s="32"/>
      <c r="V282" s="32"/>
      <c r="W282" s="32"/>
      <c r="X282" s="32"/>
      <c r="Y282" s="32"/>
      <c r="Z282" s="32"/>
      <c r="AA282" s="32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32"/>
      <c r="U283" s="32"/>
      <c r="V283" s="32"/>
      <c r="W283" s="32"/>
      <c r="X283" s="32"/>
      <c r="Y283" s="32"/>
      <c r="Z283" s="32"/>
      <c r="AA283" s="32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:3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32"/>
      <c r="U284" s="32"/>
      <c r="V284" s="32"/>
      <c r="W284" s="32"/>
      <c r="X284" s="32"/>
      <c r="Y284" s="32"/>
      <c r="Z284" s="32"/>
      <c r="AA284" s="32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32"/>
      <c r="U285" s="32"/>
      <c r="V285" s="32"/>
      <c r="W285" s="32"/>
      <c r="X285" s="32"/>
      <c r="Y285" s="32"/>
      <c r="Z285" s="32"/>
      <c r="AA285" s="32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32"/>
      <c r="U286" s="32"/>
      <c r="V286" s="32"/>
      <c r="W286" s="32"/>
      <c r="X286" s="32"/>
      <c r="Y286" s="32"/>
      <c r="Z286" s="32"/>
      <c r="AA286" s="32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32"/>
      <c r="U287" s="32"/>
      <c r="V287" s="32"/>
      <c r="W287" s="32"/>
      <c r="X287" s="32"/>
      <c r="Y287" s="32"/>
      <c r="Z287" s="32"/>
      <c r="AA287" s="32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</row>
    <row r="288" spans="1:3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32"/>
      <c r="U288" s="32"/>
      <c r="V288" s="32"/>
      <c r="W288" s="32"/>
      <c r="X288" s="32"/>
      <c r="Y288" s="32"/>
      <c r="Z288" s="32"/>
      <c r="AA288" s="32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:3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32"/>
      <c r="U289" s="32"/>
      <c r="V289" s="32"/>
      <c r="W289" s="32"/>
      <c r="X289" s="32"/>
      <c r="Y289" s="32"/>
      <c r="Z289" s="32"/>
      <c r="AA289" s="32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:3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32"/>
      <c r="U290" s="32"/>
      <c r="V290" s="32"/>
      <c r="W290" s="32"/>
      <c r="X290" s="32"/>
      <c r="Y290" s="32"/>
      <c r="Z290" s="32"/>
      <c r="AA290" s="32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32"/>
      <c r="U291" s="32"/>
      <c r="V291" s="32"/>
      <c r="W291" s="32"/>
      <c r="X291" s="32"/>
      <c r="Y291" s="32"/>
      <c r="Z291" s="32"/>
      <c r="AA291" s="32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:3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32"/>
      <c r="U292" s="32"/>
      <c r="V292" s="32"/>
      <c r="W292" s="32"/>
      <c r="X292" s="32"/>
      <c r="Y292" s="32"/>
      <c r="Z292" s="32"/>
      <c r="AA292" s="32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32"/>
      <c r="U293" s="32"/>
      <c r="V293" s="32"/>
      <c r="W293" s="32"/>
      <c r="X293" s="32"/>
      <c r="Y293" s="32"/>
      <c r="Z293" s="32"/>
      <c r="AA293" s="32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:3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32"/>
      <c r="U294" s="32"/>
      <c r="V294" s="32"/>
      <c r="W294" s="32"/>
      <c r="X294" s="32"/>
      <c r="Y294" s="32"/>
      <c r="Z294" s="32"/>
      <c r="AA294" s="32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32"/>
      <c r="U295" s="32"/>
      <c r="V295" s="32"/>
      <c r="W295" s="32"/>
      <c r="X295" s="32"/>
      <c r="Y295" s="32"/>
      <c r="Z295" s="32"/>
      <c r="AA295" s="32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32"/>
      <c r="U296" s="32"/>
      <c r="V296" s="32"/>
      <c r="W296" s="32"/>
      <c r="X296" s="32"/>
      <c r="Y296" s="32"/>
      <c r="Z296" s="32"/>
      <c r="AA296" s="32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</row>
    <row r="297" spans="1:37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32"/>
      <c r="U297" s="32"/>
      <c r="V297" s="32"/>
      <c r="W297" s="32"/>
      <c r="X297" s="32"/>
      <c r="Y297" s="32"/>
      <c r="Z297" s="32"/>
      <c r="AA297" s="32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</row>
    <row r="298" spans="1:37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32"/>
      <c r="U298" s="32"/>
      <c r="V298" s="32"/>
      <c r="W298" s="32"/>
      <c r="X298" s="32"/>
      <c r="Y298" s="32"/>
      <c r="Z298" s="32"/>
      <c r="AA298" s="32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</row>
    <row r="299" spans="1:37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32"/>
      <c r="U299" s="32"/>
      <c r="V299" s="32"/>
      <c r="W299" s="32"/>
      <c r="X299" s="32"/>
      <c r="Y299" s="32"/>
      <c r="Z299" s="32"/>
      <c r="AA299" s="32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</row>
    <row r="300" spans="1:37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32"/>
      <c r="U300" s="32"/>
      <c r="V300" s="32"/>
      <c r="W300" s="32"/>
      <c r="X300" s="32"/>
      <c r="Y300" s="32"/>
      <c r="Z300" s="32"/>
      <c r="AA300" s="32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</row>
    <row r="301" spans="1:37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32"/>
      <c r="U301" s="32"/>
      <c r="V301" s="32"/>
      <c r="W301" s="32"/>
      <c r="X301" s="32"/>
      <c r="Y301" s="32"/>
      <c r="Z301" s="32"/>
      <c r="AA301" s="32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</row>
    <row r="302" spans="1:37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7"/>
      <c r="N302" s="27"/>
      <c r="O302" s="27"/>
      <c r="P302" s="27"/>
      <c r="Q302" s="27"/>
      <c r="R302" s="27"/>
      <c r="S302" s="27"/>
      <c r="T302" s="32"/>
      <c r="U302" s="32"/>
      <c r="V302" s="32"/>
      <c r="W302" s="32"/>
      <c r="X302" s="32"/>
      <c r="Y302" s="32"/>
      <c r="Z302" s="32"/>
      <c r="AA302" s="32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</row>
    <row r="303" spans="1:37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7"/>
      <c r="N303" s="27"/>
      <c r="O303" s="27"/>
      <c r="P303" s="27"/>
      <c r="Q303" s="27"/>
      <c r="R303" s="27"/>
      <c r="S303" s="27"/>
      <c r="T303" s="32"/>
      <c r="U303" s="32"/>
      <c r="V303" s="32"/>
      <c r="W303" s="32"/>
      <c r="X303" s="32"/>
      <c r="Y303" s="32"/>
      <c r="Z303" s="32"/>
      <c r="AA303" s="32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</row>
    <row r="304" spans="1:37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7"/>
      <c r="N304" s="27"/>
      <c r="O304" s="27"/>
      <c r="P304" s="27"/>
      <c r="Q304" s="27"/>
      <c r="R304" s="27"/>
      <c r="S304" s="27"/>
      <c r="T304" s="32"/>
      <c r="U304" s="32"/>
      <c r="V304" s="32"/>
      <c r="W304" s="32"/>
      <c r="X304" s="32"/>
      <c r="Y304" s="32"/>
      <c r="Z304" s="32"/>
      <c r="AA304" s="32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</row>
    <row r="305" spans="1:37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7"/>
      <c r="N305" s="27"/>
      <c r="O305" s="27"/>
      <c r="P305" s="27"/>
      <c r="Q305" s="27"/>
      <c r="R305" s="27"/>
      <c r="S305" s="27"/>
      <c r="T305" s="32"/>
      <c r="U305" s="32"/>
      <c r="V305" s="32"/>
      <c r="W305" s="32"/>
      <c r="X305" s="32"/>
      <c r="Y305" s="32"/>
      <c r="Z305" s="32"/>
      <c r="AA305" s="32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</row>
    <row r="306" spans="1:37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7"/>
      <c r="N306" s="27"/>
      <c r="O306" s="27"/>
      <c r="P306" s="27"/>
      <c r="Q306" s="27"/>
      <c r="R306" s="27"/>
      <c r="S306" s="27"/>
      <c r="T306" s="32"/>
      <c r="U306" s="32"/>
      <c r="V306" s="32"/>
      <c r="W306" s="32"/>
      <c r="X306" s="32"/>
      <c r="Y306" s="32"/>
      <c r="Z306" s="32"/>
      <c r="AA306" s="32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</row>
    <row r="307" spans="1:37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7"/>
      <c r="N307" s="27"/>
      <c r="O307" s="27"/>
      <c r="P307" s="27"/>
      <c r="Q307" s="27"/>
      <c r="R307" s="27"/>
      <c r="S307" s="27"/>
      <c r="T307" s="32"/>
      <c r="U307" s="32"/>
      <c r="V307" s="32"/>
      <c r="W307" s="32"/>
      <c r="X307" s="32"/>
      <c r="Y307" s="32"/>
      <c r="Z307" s="32"/>
      <c r="AA307" s="32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</row>
    <row r="308" spans="1:37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32"/>
      <c r="U308" s="32"/>
      <c r="V308" s="32"/>
      <c r="W308" s="32"/>
      <c r="X308" s="32"/>
      <c r="Y308" s="32"/>
      <c r="Z308" s="32"/>
      <c r="AA308" s="32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</row>
    <row r="309" spans="1:37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7"/>
      <c r="N309" s="27"/>
      <c r="O309" s="27"/>
      <c r="P309" s="27"/>
      <c r="Q309" s="27"/>
      <c r="R309" s="27"/>
      <c r="S309" s="27"/>
      <c r="T309" s="32"/>
      <c r="U309" s="32"/>
      <c r="V309" s="32"/>
      <c r="W309" s="32"/>
      <c r="X309" s="32"/>
      <c r="Y309" s="32"/>
      <c r="Z309" s="32"/>
      <c r="AA309" s="32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</row>
    <row r="310" spans="1:37" ht="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7"/>
      <c r="N310" s="27"/>
      <c r="O310" s="27"/>
      <c r="P310" s="27"/>
      <c r="Q310" s="27"/>
      <c r="R310" s="27"/>
      <c r="S310" s="27"/>
      <c r="T310" s="32"/>
      <c r="U310" s="32"/>
      <c r="V310" s="32"/>
      <c r="W310" s="32"/>
      <c r="X310" s="32"/>
      <c r="Y310" s="32"/>
      <c r="Z310" s="32"/>
      <c r="AA310" s="32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</row>
    <row r="311" spans="1:37" ht="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7"/>
      <c r="N311" s="27"/>
      <c r="O311" s="27"/>
      <c r="P311" s="27"/>
      <c r="Q311" s="27"/>
      <c r="R311" s="27"/>
      <c r="S311" s="27"/>
      <c r="T311" s="32"/>
      <c r="U311" s="32"/>
      <c r="V311" s="32"/>
      <c r="W311" s="32"/>
      <c r="X311" s="32"/>
      <c r="Y311" s="32"/>
      <c r="Z311" s="32"/>
      <c r="AA311" s="32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</row>
    <row r="312" spans="1:37" ht="1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32"/>
      <c r="U312" s="32"/>
      <c r="V312" s="32"/>
      <c r="W312" s="32"/>
      <c r="X312" s="32"/>
      <c r="Y312" s="32"/>
      <c r="Z312" s="32"/>
      <c r="AA312" s="32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</row>
    <row r="313" spans="1:37" ht="1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32"/>
      <c r="U313" s="32"/>
      <c r="V313" s="32"/>
      <c r="W313" s="32"/>
      <c r="X313" s="32"/>
      <c r="Y313" s="32"/>
      <c r="Z313" s="32"/>
      <c r="AA313" s="32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</row>
  </sheetData>
  <sheetProtection/>
  <mergeCells count="19">
    <mergeCell ref="AG1:AK1"/>
    <mergeCell ref="AG2:AK2"/>
    <mergeCell ref="D5:AK5"/>
    <mergeCell ref="D3:AK3"/>
    <mergeCell ref="D4:AK4"/>
    <mergeCell ref="I13:O14"/>
    <mergeCell ref="AC12:AC14"/>
    <mergeCell ref="J9:AK9"/>
    <mergeCell ref="S12:AA14"/>
    <mergeCell ref="D6:AK6"/>
    <mergeCell ref="D7:AK7"/>
    <mergeCell ref="B13:D14"/>
    <mergeCell ref="B12:O12"/>
    <mergeCell ref="AD12:AI13"/>
    <mergeCell ref="AJ12:AK13"/>
    <mergeCell ref="E13:F14"/>
    <mergeCell ref="G13:H14"/>
    <mergeCell ref="AB12:AB14"/>
    <mergeCell ref="J10:AK10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2021-12-06T11:22:18Z</cp:lastPrinted>
  <dcterms:created xsi:type="dcterms:W3CDTF">2011-12-09T07:36:49Z</dcterms:created>
  <dcterms:modified xsi:type="dcterms:W3CDTF">2021-12-06T11:25:32Z</dcterms:modified>
  <cp:category/>
  <cp:version/>
  <cp:contentType/>
  <cp:contentStatus/>
</cp:coreProperties>
</file>