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685" windowHeight="5430" activeTab="3"/>
  </bookViews>
  <sheets>
    <sheet name="Р_ПР" sheetId="1" r:id="rId1"/>
    <sheet name="ВЕД" sheetId="2" r:id="rId2"/>
    <sheet name="ЦСР" sheetId="3" r:id="rId3"/>
    <sheet name="ЦСР_МП" sheetId="4" r:id="rId4"/>
  </sheets>
  <definedNames>
    <definedName name="_xlnm.Print_Area" localSheetId="1">'ВЕД'!$A$1:$J$402</definedName>
    <definedName name="_xlnm.Print_Area" localSheetId="2">'ЦСР'!$A$1:$I$395</definedName>
    <definedName name="_xlnm.Print_Area" localSheetId="3">'ЦСР_МП'!$A$1:$H$247</definedName>
  </definedNames>
  <calcPr fullCalcOnLoad="1"/>
</workbook>
</file>

<file path=xl/sharedStrings.xml><?xml version="1.0" encoding="utf-8"?>
<sst xmlns="http://schemas.openxmlformats.org/spreadsheetml/2006/main" count="3517" uniqueCount="505">
  <si>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</si>
  <si>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Управление и распоряжение имуществом</t>
  </si>
  <si>
    <t>Управление земельными отношениями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</si>
  <si>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</si>
  <si>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</si>
  <si>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Выполнение мероприятий по приобретению основных средств и материалов (дорожно-строительная техника)</t>
  </si>
  <si>
    <t>Снижение рисков и смягчение последствий чрезвычайных ситуаций на территории Максатихинского района</t>
  </si>
  <si>
    <t>Обслуживание государственного долга Российской Федерации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</si>
  <si>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</si>
  <si>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</si>
  <si>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</si>
  <si>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</si>
  <si>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</si>
  <si>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</si>
  <si>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</si>
  <si>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</si>
  <si>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0103</t>
  </si>
  <si>
    <t>0300</t>
  </si>
  <si>
    <t>0309</t>
  </si>
  <si>
    <t>0400</t>
  </si>
  <si>
    <t>0408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</si>
  <si>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</si>
  <si>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</si>
  <si>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</si>
  <si>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</si>
  <si>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</si>
  <si>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0800</t>
  </si>
  <si>
    <t>1000</t>
  </si>
  <si>
    <t>Социальная политика</t>
  </si>
  <si>
    <t>1003</t>
  </si>
  <si>
    <t>Социальное обеспечение населения</t>
  </si>
  <si>
    <t>0801</t>
  </si>
  <si>
    <t>Культура</t>
  </si>
  <si>
    <t>Обслуживание государственного и муниципального долга</t>
  </si>
  <si>
    <t>Процентные платежи по муниципальному долгу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</si>
  <si>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</si>
  <si>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</si>
  <si>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</si>
  <si>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</si>
  <si>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</si>
  <si>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</si>
  <si>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1105</t>
  </si>
  <si>
    <t>Другие вопросы в области физической культуры и спорта</t>
  </si>
  <si>
    <t>1300</t>
  </si>
  <si>
    <t>1301</t>
  </si>
  <si>
    <t>0409</t>
  </si>
  <si>
    <t>Дорожное хозяйство(дорожные фонды)</t>
  </si>
  <si>
    <t>244</t>
  </si>
  <si>
    <t>Прочая закупка товаров, работ, услуг для государственных(муниципальных) нужд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</si>
  <si>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</si>
  <si>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</si>
  <si>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</si>
  <si>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</si>
  <si>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</si>
  <si>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</si>
  <si>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</si>
  <si>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</si>
  <si>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</si>
  <si>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</si>
  <si>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</si>
  <si>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</si>
  <si>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0300000</t>
  </si>
  <si>
    <t>0500000</t>
  </si>
  <si>
    <t>Расходы на обеспечение деятельности представительного органа местного самоуправления</t>
  </si>
  <si>
    <t>Отдельные мероприятия в рамках муниципальных программ</t>
  </si>
  <si>
    <t>0510000</t>
  </si>
  <si>
    <t>602</t>
  </si>
  <si>
    <t>0310</t>
  </si>
  <si>
    <t>Повышение пожарной безопасности в Максатихинском районе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</si>
  <si>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</si>
  <si>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</si>
  <si>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</si>
  <si>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0340000</t>
  </si>
  <si>
    <t>Благоустройство дворовых территорий</t>
  </si>
  <si>
    <t>0341000</t>
  </si>
  <si>
    <t>400</t>
  </si>
  <si>
    <t>Бюджетные инвестиции</t>
  </si>
  <si>
    <t>0500</t>
  </si>
  <si>
    <t>0501</t>
  </si>
  <si>
    <t>Жилищно-коммунальное хозяйство</t>
  </si>
  <si>
    <t>Жилищное хозяйство</t>
  </si>
  <si>
    <t>Мероприятия в рамках муниципальных программ, направленные на реконструкцию объектов муниципальной собственности за счет средств местного бюджета</t>
  </si>
  <si>
    <t>Мероприятия в рамках муниципальных программ, направленные на капитальный ремонт  объектов муниципальной собственности за счет средств местного бюджета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</si>
  <si>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</si>
  <si>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</si>
  <si>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</si>
  <si>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</si>
  <si>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</si>
  <si>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530</t>
  </si>
  <si>
    <t>Субвенции</t>
  </si>
  <si>
    <t>0350000</t>
  </si>
  <si>
    <t>Проект поддержки местных инициатив</t>
  </si>
  <si>
    <t>0351000</t>
  </si>
  <si>
    <t>МП "Развитие строительного комплекса и жилищного строительства на 2014-2018 годы"</t>
  </si>
  <si>
    <t>Выполнение работ по реконструкции автодороги по ул.Железнодорожная от ж/д переезда до здания РОВД и ул.Спортивная - 1,6 км</t>
  </si>
  <si>
    <t>Строительство инфраструктуры под земельные участки, выделенные многодетным семьям</t>
  </si>
  <si>
    <t>0511000</t>
  </si>
  <si>
    <t>Обеспечение надежности функционирования объектов коммунальной инфраструктуры</t>
  </si>
  <si>
    <t>Обеспечение санитарного состояния территории, благоустройство городского поселения п.Максатиха</t>
  </si>
  <si>
    <t>0650000</t>
  </si>
  <si>
    <t>Процентные платежи по долговым обязательствам</t>
  </si>
  <si>
    <t>0650300</t>
  </si>
  <si>
    <t>5210000</t>
  </si>
  <si>
    <t>5210600</t>
  </si>
  <si>
    <t>5210602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</si>
  <si>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 (по обеспечению условий для развития на территории поселка физ.культуры )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</si>
  <si>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</t>
  </si>
  <si>
    <t xml:space="preserve">Учет муниципального имущества и формирование муниципальной собственности на объекты капитального строительства.  </t>
  </si>
  <si>
    <t>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</si>
  <si>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>Проведение оценочных работ на объекты, составляющие казну муниципального образования городское поселение.</t>
  </si>
  <si>
    <t>Выявление бесхозяйного недвижимого имущества</t>
  </si>
  <si>
    <t>Управление муниципальным имуществом.</t>
  </si>
  <si>
    <t>Межевание земельных участков</t>
  </si>
  <si>
    <t xml:space="preserve">Обеспечение поступления в бюджет района доходов от использования земельных участков, находящихся в собственности гороского поселения. 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</si>
  <si>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</si>
  <si>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</si>
  <si>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</si>
  <si>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</si>
  <si>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Профилактика терроризма и экстремизма, а так же обеспечение общественного порядка в Максатихинском районе</t>
  </si>
  <si>
    <t>Снижение количества преступлений и правонарушений, совершаемых в общественных местах</t>
  </si>
  <si>
    <t>Установка средств видеонаблюдения на улицах в общественных местах</t>
  </si>
  <si>
    <t>Снижение ущерба причиненного пожарами на территории Максатихинского района</t>
  </si>
  <si>
    <t>Приобретение, ремонт и установка пожарных гидрантов на территории п. Максатиха</t>
  </si>
  <si>
    <t>Развитие автомобильного транспорта</t>
  </si>
  <si>
    <t>Благоустройство дворовых территорий для улучшения внешнего облика района</t>
  </si>
  <si>
    <t>Приведение в надлежащий облик дворовых территорий Максатихинского района</t>
  </si>
  <si>
    <t>0341100</t>
  </si>
  <si>
    <t>0341101</t>
  </si>
  <si>
    <t>Капитальный ремонт многоквартирных домов  п.Максатиха</t>
  </si>
  <si>
    <t>Выделение финансовых средств из бюджета городского поселения п. Максатиха на капитальный ремонт многоквартирных домов в рамках действующей программы</t>
  </si>
  <si>
    <t>Содержание автомобильных дорог и сооружений на них</t>
  </si>
  <si>
    <t>Развитие общественной инфраструктуры в сельской местности</t>
  </si>
  <si>
    <t>0351200</t>
  </si>
  <si>
    <t>0351201</t>
  </si>
  <si>
    <t>Обеспечение софинансирования работ из бюджета в рамках "проекта поддержки местных инициатив</t>
  </si>
  <si>
    <t>Повышение надежности и эффективности функционирования объектов коммунального хозяйства Максатихинского района</t>
  </si>
  <si>
    <t>0511100</t>
  </si>
  <si>
    <t>0511101</t>
  </si>
  <si>
    <t>Выполнение работ по ямочному ремонту дорог п. Максатиха с а/б, гравийным покрытием</t>
  </si>
  <si>
    <t>0511102</t>
  </si>
  <si>
    <t>Выполнение работ по установке дорожных знаков</t>
  </si>
  <si>
    <t>0511103</t>
  </si>
  <si>
    <t>Выполнение работ по нанесению дорожной разметки пешеходных переходов в п. Максатиха (термопластик)</t>
  </si>
  <si>
    <t>0511104</t>
  </si>
  <si>
    <t>Выполнение работ по содержанию дорог регионального и межмуниципального, местного значения (зимнее и летнее содержание)</t>
  </si>
  <si>
    <t>0511105</t>
  </si>
  <si>
    <t>Выполнение работ по оканавливанию дорог п. Максатиха (ул. Колхозная, пр. Боровых)</t>
  </si>
  <si>
    <t>0511106</t>
  </si>
  <si>
    <t>Выполнение работ по устройству искусственных неровностей в п. Максатиха (ул. Парковская)</t>
  </si>
  <si>
    <t>0511107</t>
  </si>
  <si>
    <t>Выполнение работ по устройству пешеходного перехода в п. Максатиха (ул. Колхозная в районе пересечения с ул. Красноармейской)</t>
  </si>
  <si>
    <t>Создание условий для активного участия общественных организаций в жизни района</t>
  </si>
  <si>
    <t>Создание инфраструктуры под ИЖС на 130 земельных участках (строительство водопроводов, дорог и т.д.)</t>
  </si>
  <si>
    <t>0511108</t>
  </si>
  <si>
    <t>Развитие инфраструктуры под ИЖС многодетных семей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</si>
  <si>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</si>
  <si>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</si>
  <si>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Иные  бюджетные  ассигнования</t>
  </si>
  <si>
    <t>Выполнение мероприятий по приобретению основных средств и материалов</t>
  </si>
  <si>
    <t>Реконструкция водопровода южной части п.Максатиха</t>
  </si>
  <si>
    <t>Проведение научно-исследовательских работ в области градостроительства на территории пгт.Максатиха</t>
  </si>
  <si>
    <t>Реализация ЦКО, генплана, ПЗЗ</t>
  </si>
  <si>
    <t>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</t>
  </si>
  <si>
    <t>МП "Строительство сетей теплоснабжения и монтаж котельной пгт.Максатиха (южная часть) Максатихинского района Тверской области на 2014-2018 годы"</t>
  </si>
  <si>
    <t>Строительство сетей теплоснабжения и монтаж котельной</t>
  </si>
  <si>
    <t>Обеспечение качества и безопасности теплоснабжения путем усовершенствования системы тепловых сетей</t>
  </si>
  <si>
    <t>Проведение ПИР по отрасли теплоснабжение</t>
  </si>
  <si>
    <t>Обеспечение софинансирования работ из бюджета в рамках "проекта поддержки местных инициатив за счет средств населения и юридических лиц</t>
  </si>
  <si>
    <t>0351202</t>
  </si>
  <si>
    <t>Обеспечение софинансирования работ из бюджета в рамках "проекта поддержки местных инициатив" за счет средств населения и юридических лиц</t>
  </si>
  <si>
    <t>Совет депутатов городского поселения поселок Максатиха Тверской области</t>
  </si>
  <si>
    <t>603</t>
  </si>
  <si>
    <t>0357452</t>
  </si>
  <si>
    <t>Субсидии на реализацию программ по поддержке местных инициатив в Тверской области</t>
  </si>
  <si>
    <t>Разработка плана территорий под застройку модульными котельными в поселке Максатиха Тверской области</t>
  </si>
  <si>
    <t>0351203</t>
  </si>
  <si>
    <t>установка ограждения парка п.Максатиха</t>
  </si>
  <si>
    <t>0346403</t>
  </si>
  <si>
    <t>Капитальный ремонт и ремонт дворовых территорий многоквартирных  домов,  проездов к дворовым территориям многоквартирных домов населенных пунктов</t>
  </si>
  <si>
    <t>плановый период</t>
  </si>
  <si>
    <t>2016 год</t>
  </si>
  <si>
    <t>2017 год</t>
  </si>
  <si>
    <t>МП "Экономическое развитие городского поселения поселка Максатиха Максатихинского района Тверской областина 2015-2019годы"</t>
  </si>
  <si>
    <t>МП "Обеспечение безопасности населения городского поселения поселок  Максатиха Максатихинского района  Тверской области на 2015-2019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</si>
  <si>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2015-2019 годы"</t>
  </si>
  <si>
    <t>МП "Экономическое развитие городского поселения поселок  Максатиха Максатихинского района Тверской областина 2015-2019годы"</t>
  </si>
  <si>
    <t>МП "Экономическое развитие городского поселения поселок  Максатиха Максатихинского района Тверской области на 2015-2019годы"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</si>
  <si>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 годы"</t>
  </si>
  <si>
    <t>МП "Экономическое развитие городского поселения поселок Максатиха Максатихинского района Тверской области  на 2015-2019 годы"</t>
  </si>
  <si>
    <t>Совершенствование  дорожных условий  и внедрение  технических средств регулирования ДД</t>
  </si>
  <si>
    <t>Обеспечение  безопасности дорожного движения на территориии городского поселения поселок Максатиха</t>
  </si>
  <si>
    <t>МП "Жилищно-коммунальное хозяйство и энергетика городского поселения поселок Максатиха Максатихинского района Тверской области на 2015-2019 годы"</t>
  </si>
  <si>
    <t>Разработка проектно-сметной документации по теплоснабжению</t>
  </si>
  <si>
    <t>Проектирование объекта "Реконструкция водопровода в южной части п.Максатиха со строительством станции водоочистки"(ПИР)</t>
  </si>
  <si>
    <t>Установка искусственных дорожных  неровностей в соответствии с ГОСТ, установка дорожных знаков, разметка улично-дорожной сети</t>
  </si>
  <si>
    <t>Обустройство дорожной сети согласно ГОСТу  у школ</t>
  </si>
  <si>
    <t>1900000</t>
  </si>
  <si>
    <t>1930000</t>
  </si>
  <si>
    <t>Реконструкция уличного освещения</t>
  </si>
  <si>
    <t>1931000</t>
  </si>
  <si>
    <t>1931200</t>
  </si>
  <si>
    <t>Техническое перевооружение и модернизация сетей уличного  освещения</t>
  </si>
  <si>
    <t>1931201</t>
  </si>
  <si>
    <t>0351452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</si>
  <si>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</si>
  <si>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МП "Комплескная программа по повышению энергетической эффективности и сокращению энергетических издержек городского поселения поселок Максатиха Максатихинского района на 2015-2019 годы"</t>
  </si>
  <si>
    <t>Возможность улучшения уровня освещения поселка, снижение затрат на обслуживание световых точек с помощью нового оборудования</t>
  </si>
  <si>
    <t>Проведение комплексных мероприятий по строительству новых водопроводных сетей и станции воочистки</t>
  </si>
  <si>
    <t>Снижение степени износа существующих  водопроводных сетей</t>
  </si>
  <si>
    <t>Формирование  безопасных  участков  дорожного  движения и предупреждения  детского дорожно- транспортного травматизма"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</si>
  <si>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</si>
  <si>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>Организация транспортного обслуживания населения на внутригородских маршрутах  автомобильным транспортом в городском поселении поселок Максатиха</t>
  </si>
  <si>
    <t xml:space="preserve">   </t>
  </si>
  <si>
    <t>Приобретение  муниципального имущества для обеспечения работоспособности водопроводных сетей</t>
  </si>
  <si>
    <t>Устройство  магистрального водопровода (новый участок) по улице Рабочая и по улице Дачная</t>
  </si>
  <si>
    <t>МП "Социальная поддержка и защита населения городского поселения поселок Максатиха Максатихинского района Тверской областина 2015-2019 годы"</t>
  </si>
  <si>
    <t>Погашение задолженности за выполненные работы по техническому обследованию конструкций МКД, расположенному по адресу: п.Максатиха, ул. Пролетарская, д.21</t>
  </si>
  <si>
    <t>Возмещение расходов на уплату госпошлины по решениям суда</t>
  </si>
  <si>
    <t>9990000000</t>
  </si>
  <si>
    <t>9900000000</t>
  </si>
  <si>
    <t>9990040000</t>
  </si>
  <si>
    <t>Расходы поселений</t>
  </si>
  <si>
    <t>1400000000</t>
  </si>
  <si>
    <t>1420000000</t>
  </si>
  <si>
    <t>1420200000</t>
  </si>
  <si>
    <t>1420240000</t>
  </si>
  <si>
    <t>1420240010</t>
  </si>
  <si>
    <t>1500000000</t>
  </si>
  <si>
    <t>1510000000</t>
  </si>
  <si>
    <t>1510100000</t>
  </si>
  <si>
    <t>1510140000</t>
  </si>
  <si>
    <t>1510140010</t>
  </si>
  <si>
    <t>1510140020</t>
  </si>
  <si>
    <t>1510140030</t>
  </si>
  <si>
    <t>1510200000</t>
  </si>
  <si>
    <t>1510240000</t>
  </si>
  <si>
    <t>1520000000</t>
  </si>
  <si>
    <t>1520100000</t>
  </si>
  <si>
    <t>1520140000</t>
  </si>
  <si>
    <t>1520140010</t>
  </si>
  <si>
    <t>9950000000</t>
  </si>
  <si>
    <t>99500I0540</t>
  </si>
  <si>
    <t>Расходы местного бюджета за счет средств целевых межбюджетных трансфертов из областного бюджета</t>
  </si>
  <si>
    <t>Непрограммные расходы</t>
  </si>
  <si>
    <t>0200000000</t>
  </si>
  <si>
    <t>0210000000</t>
  </si>
  <si>
    <t>0210100000</t>
  </si>
  <si>
    <t>0210140000</t>
  </si>
  <si>
    <t>0210140010</t>
  </si>
  <si>
    <t>0210200000</t>
  </si>
  <si>
    <t>0210240000</t>
  </si>
  <si>
    <t>0210240020</t>
  </si>
  <si>
    <t>0230000000</t>
  </si>
  <si>
    <t>0230300000</t>
  </si>
  <si>
    <t>0230340000</t>
  </si>
  <si>
    <t>0230340020</t>
  </si>
  <si>
    <t>0250000000</t>
  </si>
  <si>
    <t>0250500000</t>
  </si>
  <si>
    <t>0250540000</t>
  </si>
  <si>
    <t>0250540010</t>
  </si>
  <si>
    <t>025054001Б</t>
  </si>
  <si>
    <t>0500000000</t>
  </si>
  <si>
    <t>0520000000</t>
  </si>
  <si>
    <t>0520100000</t>
  </si>
  <si>
    <t>0520140000</t>
  </si>
  <si>
    <t>0520140010</t>
  </si>
  <si>
    <t>0510000000</t>
  </si>
  <si>
    <t>0510100000</t>
  </si>
  <si>
    <t>0510140000</t>
  </si>
  <si>
    <t>0510140010</t>
  </si>
  <si>
    <t>051014001Б</t>
  </si>
  <si>
    <t>0510140020</t>
  </si>
  <si>
    <t>051014002Б</t>
  </si>
  <si>
    <t>0510140030</t>
  </si>
  <si>
    <t>051014003Б</t>
  </si>
  <si>
    <t>0510140040</t>
  </si>
  <si>
    <t>0510140050</t>
  </si>
  <si>
    <t>051014005Б</t>
  </si>
  <si>
    <t>0510140060</t>
  </si>
  <si>
    <t>051014006Б</t>
  </si>
  <si>
    <t>0510140070</t>
  </si>
  <si>
    <t>051014007Б</t>
  </si>
  <si>
    <t>0510140080</t>
  </si>
  <si>
    <t>051014008Б</t>
  </si>
  <si>
    <t>0510140090</t>
  </si>
  <si>
    <t>0530000000</t>
  </si>
  <si>
    <t>0530100000</t>
  </si>
  <si>
    <t>0530140000</t>
  </si>
  <si>
    <t>0530140010</t>
  </si>
  <si>
    <t>0530200000</t>
  </si>
  <si>
    <t>0530240000</t>
  </si>
  <si>
    <t>0530240010</t>
  </si>
  <si>
    <t>053024001Б</t>
  </si>
  <si>
    <t>0600000000</t>
  </si>
  <si>
    <t>0610000000</t>
  </si>
  <si>
    <t>0610300000</t>
  </si>
  <si>
    <t>0610340000</t>
  </si>
  <si>
    <t>0610340010</t>
  </si>
  <si>
    <t>Капитальный ремонт объектов муниципальной собственности</t>
  </si>
  <si>
    <t>061034003Л</t>
  </si>
  <si>
    <t>0610340030</t>
  </si>
  <si>
    <t>0610340040</t>
  </si>
  <si>
    <t>061034004Л</t>
  </si>
  <si>
    <t>0610340050</t>
  </si>
  <si>
    <t>061034005Б</t>
  </si>
  <si>
    <t>0620000000</t>
  </si>
  <si>
    <t>0620100000</t>
  </si>
  <si>
    <t>0620140000</t>
  </si>
  <si>
    <t>1410000000</t>
  </si>
  <si>
    <t>1410100000</t>
  </si>
  <si>
    <t>1410140000</t>
  </si>
  <si>
    <t>1410140010</t>
  </si>
  <si>
    <t>141014001Б</t>
  </si>
  <si>
    <t>Подготовка плана территории для проведения инженерных коммуникаций по объекту комплексная инженерная подготовка на 32 участка, выделенных многодетным семьям в п.Максатиха</t>
  </si>
  <si>
    <t>1410140030</t>
  </si>
  <si>
    <t>141014003Б</t>
  </si>
  <si>
    <t>1700000000</t>
  </si>
  <si>
    <t>1710000000</t>
  </si>
  <si>
    <t>1710100000</t>
  </si>
  <si>
    <t>1710140000</t>
  </si>
  <si>
    <t>1710140010</t>
  </si>
  <si>
    <t>1710200000</t>
  </si>
  <si>
    <t>1710240000</t>
  </si>
  <si>
    <t>1710240010</t>
  </si>
  <si>
    <t>1710240020</t>
  </si>
  <si>
    <t>171024002Б</t>
  </si>
  <si>
    <t>1710240030</t>
  </si>
  <si>
    <t>171024003Б</t>
  </si>
  <si>
    <t>1710300000</t>
  </si>
  <si>
    <t>1800000000</t>
  </si>
  <si>
    <t>1810000000</t>
  </si>
  <si>
    <t>1810100000</t>
  </si>
  <si>
    <t>1810140000</t>
  </si>
  <si>
    <t>1810140020</t>
  </si>
  <si>
    <t>181014002Б</t>
  </si>
  <si>
    <t>1810140030</t>
  </si>
  <si>
    <t>181014003Б</t>
  </si>
  <si>
    <t>1810140040</t>
  </si>
  <si>
    <t>181014004Б</t>
  </si>
  <si>
    <t>0620140040</t>
  </si>
  <si>
    <t>0620140080</t>
  </si>
  <si>
    <t>0630000000</t>
  </si>
  <si>
    <t>0630200000</t>
  </si>
  <si>
    <t>Реализация местных инициатив (проектов), направленных на развитие общественной инфраструктуры</t>
  </si>
  <si>
    <t>0510200000</t>
  </si>
  <si>
    <t>0510240000</t>
  </si>
  <si>
    <t>0510240010</t>
  </si>
  <si>
    <t>Администрация Максатихинского района</t>
  </si>
  <si>
    <t>0800000000</t>
  </si>
  <si>
    <t>0820000000</t>
  </si>
  <si>
    <t>0820100000</t>
  </si>
  <si>
    <t>0820140000</t>
  </si>
  <si>
    <t>0820140010</t>
  </si>
  <si>
    <t>Обеспечение финансовой поддержки общественных организаций социальной значимости и активизации их деятельности</t>
  </si>
  <si>
    <t>082014001Б</t>
  </si>
  <si>
    <t>Обеспечивающая программа</t>
  </si>
  <si>
    <t>Расходы местного бюджета за счет  средств целевых межбюджетных трансфертов из областного бюджета</t>
  </si>
  <si>
    <t>0620300000</t>
  </si>
  <si>
    <t>Создание условий для развития электросетевого комплекса Максатихинского района</t>
  </si>
  <si>
    <t>0620340000</t>
  </si>
  <si>
    <t>0620340020</t>
  </si>
  <si>
    <t>Обеспечение устойчивой работы уличного  освещения городского поселения п.Максатиха</t>
  </si>
  <si>
    <t>Управление муниципальным имуществом</t>
  </si>
  <si>
    <t>9960000000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</si>
  <si>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</si>
  <si>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9960040000</t>
  </si>
  <si>
    <t>996004000О</t>
  </si>
  <si>
    <t>Бюджетные инвестиции в объекты государственной  (муниципальной) собственности</t>
  </si>
  <si>
    <t>Реконструкция водопровода п Максатиха</t>
  </si>
  <si>
    <t>99500I0000</t>
  </si>
  <si>
    <t>1510240050</t>
  </si>
  <si>
    <t>Приобретение, содержание, ремонт муниципального имущества</t>
  </si>
  <si>
    <t>0510240020</t>
  </si>
  <si>
    <t>1510240010</t>
  </si>
  <si>
    <t>0620140120</t>
  </si>
  <si>
    <t>062014012Б</t>
  </si>
  <si>
    <t>Капитальный ремонт (строительство) тротуаров и площадок на братском захоронении по адресу: Тверская область, п.Максатиха, ул.Колхозная</t>
  </si>
  <si>
    <t>0610340060</t>
  </si>
  <si>
    <t>Проведение строительной экспертизы</t>
  </si>
  <si>
    <t>061034006Б</t>
  </si>
  <si>
    <t>052014001Ж</t>
  </si>
  <si>
    <t>9950040000</t>
  </si>
  <si>
    <t>9950040010</t>
  </si>
  <si>
    <t>Взнос в ассоциацию муниципальных образований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</si>
  <si>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2016-2020 годы</t>
  </si>
  <si>
    <t>Комплексное решение проблемы перехода к устойчивому развитию застроенных территорий пгт.Максатиха</t>
  </si>
  <si>
    <t xml:space="preserve">Снос аварийного жилищного фонда на территории городского поселения пгт.Максатиха </t>
  </si>
  <si>
    <t>Снос аварийного жилищного фонда на территории городского поселения пгт.Максатиха Максатихинского района Тверской области на 2016-2020 годы</t>
  </si>
  <si>
    <t>Обследование  аварийного жилижного фонда</t>
  </si>
  <si>
    <t>Разработка проектно-сметной документации на ремонт дорог</t>
  </si>
  <si>
    <t xml:space="preserve">Разработка проектно-сметной документации на ремонт дорог </t>
  </si>
  <si>
    <t>2000000000</t>
  </si>
  <si>
    <t>2010000000</t>
  </si>
  <si>
    <t>2010100000</t>
  </si>
  <si>
    <t>2010140000</t>
  </si>
  <si>
    <t>2010140010</t>
  </si>
  <si>
    <t>201014001Б</t>
  </si>
  <si>
    <t>2010140020</t>
  </si>
  <si>
    <t>201014002Б</t>
  </si>
  <si>
    <t>051024001Б</t>
  </si>
  <si>
    <t>1710140030</t>
  </si>
  <si>
    <t>Реконструкция водопроводного узла по ул. Василенкова пгт Максатиха со строительством артезианской скважины и станции водоочистки</t>
  </si>
  <si>
    <t>1510240060</t>
  </si>
  <si>
    <t>Оплата коммунальных услуг незаселенного муниципального жилого фонда</t>
  </si>
  <si>
    <t>1520140030</t>
  </si>
  <si>
    <t>152014003Б</t>
  </si>
  <si>
    <t>Расходы, связанные с осуществлением мероприятий в рамках земельного законодательства</t>
  </si>
  <si>
    <t>1710140040</t>
  </si>
  <si>
    <t>171014004Б</t>
  </si>
  <si>
    <t>Проведение мероприятий по ремонту зданий насосных станций водозаборов п.Максатиха</t>
  </si>
  <si>
    <t>Сумма(тыс.руб.)</t>
  </si>
  <si>
    <t>2018 год</t>
  </si>
  <si>
    <t>2019 год</t>
  </si>
  <si>
    <t>Сумма (тыс.руб.)</t>
  </si>
  <si>
    <t>9940000000</t>
  </si>
  <si>
    <t xml:space="preserve">Отдельные мероприятия, не включенные в муниципальные программы </t>
  </si>
  <si>
    <t>9940040000</t>
  </si>
  <si>
    <t>9940040010</t>
  </si>
  <si>
    <t>994004001Б</t>
  </si>
  <si>
    <t>Расходы на обеспечение проведения выборов в депутаты представительного органа местного самоуправления</t>
  </si>
  <si>
    <t>0107</t>
  </si>
  <si>
    <t>Обеспечение проведения выборов и референдумов</t>
  </si>
  <si>
    <t>Выполнение работ по ремонту автодорог в п. Максатиха</t>
  </si>
  <si>
    <t>06302S0000</t>
  </si>
  <si>
    <t>06302S0330</t>
  </si>
  <si>
    <t>06302S033Б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</si>
  <si>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</si>
  <si>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Реализация местных инициатив (проектов), направленных на развитие общественной инфраструктуры(ремонт зданий насосных станций)</t>
  </si>
  <si>
    <t>Реализация местных инициатив (проектов), направленных на развитие общественной инфраструктуры(благоустройство парка)</t>
  </si>
  <si>
    <t>1420240030</t>
  </si>
  <si>
    <t>Подготовка картопланов на территории  п.Максатиха</t>
  </si>
  <si>
    <t>Реализация местных инициатив (проектов), направленных на развитие общественной инфраструктуры(развитие электросетевого комплекса)</t>
  </si>
  <si>
    <t>МП "Развитие строительного комплекса и жилищного строительства на 2017-2021 годы"</t>
  </si>
  <si>
    <t>МП "Управление муниципальным имуществом муниципального образования городское поселение поселок Максатиха Максатихинского района Тверской области в 2017-2021 годах"</t>
  </si>
  <si>
    <t>17103S0000</t>
  </si>
  <si>
    <t>17103S0330</t>
  </si>
  <si>
    <t>Закупка товаров, работ и услуг для обеспечения государственных (муниципальных) нужд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</si>
  <si>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</si>
  <si>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 xml:space="preserve"> "О бюджете поселка Максатиха на 2018год</t>
  </si>
  <si>
    <t>и на плановый период 2019 и 2020 годов"</t>
  </si>
  <si>
    <t>2020 год</t>
  </si>
  <si>
    <t xml:space="preserve"> "О бюджете поселка Максатиха на 2018 год</t>
  </si>
  <si>
    <t>"О бюджете поселка Максатиха на 2018 год</t>
  </si>
  <si>
    <t>05101S0000</t>
  </si>
  <si>
    <t>05101S0200</t>
  </si>
  <si>
    <t>Расходы местных бюджетов,  в целях софинансирования которых из бюджетов субъектов Российской Федерации предоставляются местным бюджетам субсидии</t>
  </si>
  <si>
    <t xml:space="preserve"> Капитальный ремонт и ремонт автомобильных дорог общего пользования местного значения</t>
  </si>
  <si>
    <t>9950010000</t>
  </si>
  <si>
    <t>1420240040</t>
  </si>
  <si>
    <t>Подготовка градостроительных планов земельных участков</t>
  </si>
  <si>
    <t>0650000000</t>
  </si>
  <si>
    <t>Формирование городской среды городского поселения поселок Максатиха</t>
  </si>
  <si>
    <t>0650100000</t>
  </si>
  <si>
    <t>Благоустройство дворовых территорий городского поселения поселок Максатиха</t>
  </si>
  <si>
    <t>0650140000</t>
  </si>
  <si>
    <t>0650140010</t>
  </si>
  <si>
    <t>Изготовление  проектно-сметной документации на благоустройство  дворовых территорий и подъездов к ним</t>
  </si>
  <si>
    <t>1430000000</t>
  </si>
  <si>
    <t>1430100000</t>
  </si>
  <si>
    <t>Строительство  жилого дома в п.Максатиха</t>
  </si>
  <si>
    <t>1430140000</t>
  </si>
  <si>
    <t>1430140010</t>
  </si>
  <si>
    <t>Благоустройство общественных территорий городского поселения поселок Максатиха</t>
  </si>
  <si>
    <t>0650200000</t>
  </si>
  <si>
    <t>0650240000</t>
  </si>
  <si>
    <t>0650240010</t>
  </si>
  <si>
    <t>Изготовление  проектно-сметной документации на благоустройство  общественных территорий и подъездов к ним</t>
  </si>
  <si>
    <t>Повышение уровня обеспеченности жильем соответствующих категорий населения за счет строительства жилья для государственных и муниципальных нужд</t>
  </si>
  <si>
    <t>Переселение граждан из аварийного жилищного фонда на территории городского поселения пгт. Максатиха Максатихинского района Тверской области</t>
  </si>
  <si>
    <t>9950010540</t>
  </si>
  <si>
    <t>МП "Обеспечение безопасности населения городского поселения поселок  Максатиха Максатихинского района  Тверской области на 2018-2023годы"</t>
  </si>
  <si>
    <t>МП "Обеспечение безопасности населения городского поселения поселок  Максатиха Максатихинского района  Тверской области на 2018-2023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</si>
  <si>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2018-2023 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</si>
  <si>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2018-2023годы"</t>
  </si>
  <si>
    <t>МП "Жилищно-коммунальное хозяйство и энергетика городского поселения поселок Максатиха Максатихинского района Тверской области на 2018-2023 годы"</t>
  </si>
  <si>
    <t>МП "Реконструкция водопровода южной части п.Максатиха со строительством станции водоочистки на 2018-2023 годы"</t>
  </si>
  <si>
    <t>Обследование  аварийного жилищного фонда</t>
  </si>
  <si>
    <t>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</t>
  </si>
  <si>
    <t>Распределение бюджетных ассигнований бюджета поселка   по разделам и подразделам классификации расходов бюджетов  на 2018 год и на плановый период 2019 и 2020 годов</t>
  </si>
  <si>
    <t>Распределение бюджетных ассигнований бюджета поселка  по разделам и подразделам, целевым статьям (муниципальным программам  и непрограммным направлениям деятельности)  и группам (группам и подгруппам) видам расходов классификации расходов бюджетов на 2018 год и на плановый период 2019 и 2020 годов</t>
  </si>
  <si>
    <t>Ведомственная структура расходов бюджета поселка 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2018год и на плановый период 2019 и 2020 годов</t>
  </si>
  <si>
    <t>Распределение бюджетных ассигнований бюджета поселка  по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 и а плановый период 2019 и 2020 годов</t>
  </si>
  <si>
    <t>от 26 декабря 2017 года №31</t>
  </si>
  <si>
    <t xml:space="preserve"> от 26 декабря 2017 года №31</t>
  </si>
  <si>
    <t>от  26 декабря 2017 года №31</t>
  </si>
  <si>
    <t>"О внесении изменений и дополнений в решение</t>
  </si>
  <si>
    <t>Совета депутатов городского поселения п.Максатиха</t>
  </si>
  <si>
    <t>"О венении изменений и дополнений  в решение</t>
  </si>
  <si>
    <t>Совета депутатов гродского поселения п.Максатиха</t>
  </si>
  <si>
    <t xml:space="preserve">"О внесении изменений и дополнений в решение </t>
  </si>
  <si>
    <t>Совета депутатов городского поселнния п.Максатиха</t>
  </si>
  <si>
    <t xml:space="preserve">к решению Совета депутатов городского поселения </t>
  </si>
  <si>
    <t>Приложение №1</t>
  </si>
  <si>
    <t>Приложение №2</t>
  </si>
  <si>
    <t>Приложение №3</t>
  </si>
  <si>
    <t>Приложение №4</t>
  </si>
  <si>
    <t>06501L0000</t>
  </si>
  <si>
    <t>Расходы местных бюджетов в целях софинасирования которых, из областного  бюджета предоставляются за счет субсидий из федеального бюджета межбюджетные трансферты</t>
  </si>
  <si>
    <t>06501L5550</t>
  </si>
  <si>
    <t>Средства местного бюджета на формирование современной городской среды</t>
  </si>
  <si>
    <t>06502L0000</t>
  </si>
  <si>
    <t>06502L5550</t>
  </si>
  <si>
    <t>п.Максатиха от 16 апреля 2018 г. №41</t>
  </si>
  <si>
    <t>п.Максатиха от 16 апреля 2018 №41</t>
  </si>
  <si>
    <t>п.Максатиха от 16 апреля 2018г. №41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</si>
</sst>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>
      <alignment horizontal="right"/>
    </xf>
    <xf numFmtId="0" fontId="7" fillId="35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justify" wrapText="1"/>
    </xf>
    <xf numFmtId="49" fontId="1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justify" wrapText="1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right"/>
      <protection locked="0"/>
    </xf>
    <xf numFmtId="0" fontId="1" fillId="33" borderId="25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>
      <alignment horizontal="right"/>
      <protection locked="0"/>
    </xf>
    <xf numFmtId="49" fontId="3" fillId="0" borderId="21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3" fillId="0" borderId="24" xfId="0" applyFont="1" applyFill="1" applyBorder="1" applyAlignment="1" applyProtection="1">
      <alignment horizontal="right"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7" xfId="0" applyFont="1" applyFill="1" applyBorder="1" applyAlignment="1" applyProtection="1">
      <alignment horizontal="right"/>
      <protection locked="0"/>
    </xf>
    <xf numFmtId="49" fontId="1" fillId="36" borderId="10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justify" wrapText="1"/>
    </xf>
    <xf numFmtId="174" fontId="3" fillId="0" borderId="25" xfId="0" applyNumberFormat="1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justify" wrapText="1"/>
    </xf>
    <xf numFmtId="0" fontId="3" fillId="0" borderId="14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center" wrapText="1"/>
    </xf>
    <xf numFmtId="0" fontId="1" fillId="0" borderId="24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right"/>
      <protection locked="0"/>
    </xf>
    <xf numFmtId="49" fontId="3" fillId="0" borderId="30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3" fillId="0" borderId="27" xfId="0" applyFont="1" applyFill="1" applyBorder="1" applyAlignment="1" applyProtection="1">
      <alignment horizontal="right"/>
      <protection locked="0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right"/>
      <protection locked="0"/>
    </xf>
    <xf numFmtId="2" fontId="3" fillId="0" borderId="3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0" fontId="3" fillId="0" borderId="30" xfId="0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right"/>
      <protection locked="0"/>
    </xf>
    <xf numFmtId="2" fontId="3" fillId="0" borderId="29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wrapText="1"/>
    </xf>
    <xf numFmtId="2" fontId="3" fillId="0" borderId="24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1" fillId="0" borderId="34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 wrapText="1"/>
    </xf>
    <xf numFmtId="2" fontId="1" fillId="0" borderId="25" xfId="0" applyNumberFormat="1" applyFont="1" applyFill="1" applyBorder="1" applyAlignment="1">
      <alignment horizontal="right" wrapText="1"/>
    </xf>
    <xf numFmtId="2" fontId="1" fillId="0" borderId="27" xfId="0" applyNumberFormat="1" applyFont="1" applyFill="1" applyBorder="1" applyAlignment="1" applyProtection="1">
      <alignment horizontal="right"/>
      <protection locked="0"/>
    </xf>
    <xf numFmtId="2" fontId="1" fillId="0" borderId="24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 applyProtection="1">
      <alignment horizontal="right"/>
      <protection locked="0"/>
    </xf>
    <xf numFmtId="2" fontId="3" fillId="0" borderId="24" xfId="0" applyNumberFormat="1" applyFont="1" applyFill="1" applyBorder="1" applyAlignment="1" applyProtection="1">
      <alignment horizontal="right"/>
      <protection locked="0"/>
    </xf>
    <xf numFmtId="2" fontId="1" fillId="0" borderId="36" xfId="0" applyNumberFormat="1" applyFont="1" applyFill="1" applyBorder="1" applyAlignment="1" applyProtection="1">
      <alignment horizontal="right"/>
      <protection locked="0"/>
    </xf>
    <xf numFmtId="2" fontId="1" fillId="33" borderId="25" xfId="0" applyNumberFormat="1" applyFont="1" applyFill="1" applyBorder="1" applyAlignment="1" applyProtection="1">
      <alignment horizontal="right"/>
      <protection locked="0"/>
    </xf>
    <xf numFmtId="2" fontId="1" fillId="33" borderId="24" xfId="0" applyNumberFormat="1" applyFont="1" applyFill="1" applyBorder="1" applyAlignment="1" applyProtection="1">
      <alignment horizontal="right"/>
      <protection locked="0"/>
    </xf>
    <xf numFmtId="2" fontId="1" fillId="33" borderId="11" xfId="0" applyNumberFormat="1" applyFont="1" applyFill="1" applyBorder="1" applyAlignment="1" applyProtection="1">
      <alignment horizontal="right"/>
      <protection locked="0"/>
    </xf>
    <xf numFmtId="2" fontId="1" fillId="33" borderId="36" xfId="0" applyNumberFormat="1" applyFont="1" applyFill="1" applyBorder="1" applyAlignment="1" applyProtection="1">
      <alignment horizontal="right"/>
      <protection locked="0"/>
    </xf>
    <xf numFmtId="2" fontId="1" fillId="0" borderId="26" xfId="0" applyNumberFormat="1" applyFont="1" applyFill="1" applyBorder="1" applyAlignment="1" applyProtection="1">
      <alignment horizontal="right"/>
      <protection locked="0"/>
    </xf>
    <xf numFmtId="2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wrapText="1"/>
    </xf>
    <xf numFmtId="2" fontId="3" fillId="0" borderId="32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174" fontId="1" fillId="0" borderId="25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35" xfId="0" applyFont="1" applyFill="1" applyBorder="1" applyAlignment="1" applyProtection="1">
      <alignment horizontal="right"/>
      <protection locked="0"/>
    </xf>
    <xf numFmtId="0" fontId="1" fillId="0" borderId="40" xfId="0" applyFont="1" applyFill="1" applyBorder="1" applyAlignment="1" applyProtection="1">
      <alignment horizontal="right"/>
      <protection locked="0"/>
    </xf>
    <xf numFmtId="0" fontId="1" fillId="0" borderId="4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35" xfId="0" applyNumberFormat="1" applyFont="1" applyFill="1" applyBorder="1" applyAlignment="1" applyProtection="1">
      <alignment horizontal="right"/>
      <protection locked="0"/>
    </xf>
    <xf numFmtId="0" fontId="3" fillId="0" borderId="42" xfId="0" applyFont="1" applyFill="1" applyBorder="1" applyAlignment="1" applyProtection="1">
      <alignment horizontal="right"/>
      <protection locked="0"/>
    </xf>
    <xf numFmtId="0" fontId="3" fillId="0" borderId="42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1" fillId="0" borderId="42" xfId="0" applyFont="1" applyFill="1" applyBorder="1" applyAlignment="1" applyProtection="1">
      <alignment horizontal="right"/>
      <protection locked="0"/>
    </xf>
    <xf numFmtId="0" fontId="1" fillId="33" borderId="42" xfId="0" applyFont="1" applyFill="1" applyBorder="1" applyAlignment="1" applyProtection="1">
      <alignment horizontal="right"/>
      <protection locked="0"/>
    </xf>
    <xf numFmtId="2" fontId="1" fillId="0" borderId="25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3" fillId="0" borderId="25" xfId="0" applyNumberFormat="1" applyFont="1" applyBorder="1" applyAlignment="1" applyProtection="1">
      <alignment horizontal="right" wrapText="1"/>
      <protection locked="0"/>
    </xf>
    <xf numFmtId="2" fontId="1" fillId="33" borderId="34" xfId="0" applyNumberFormat="1" applyFont="1" applyFill="1" applyBorder="1" applyAlignment="1" applyProtection="1">
      <alignment horizontal="right"/>
      <protection locked="0"/>
    </xf>
    <xf numFmtId="2" fontId="3" fillId="0" borderId="35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>
      <alignment horizontal="center" wrapText="1"/>
    </xf>
    <xf numFmtId="0" fontId="1" fillId="0" borderId="40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1" fillId="0" borderId="47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51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54" xfId="0" applyBorder="1" applyAlignment="1">
      <alignment/>
    </xf>
    <xf numFmtId="0" fontId="0" fillId="0" borderId="59" xfId="0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6.375" style="23" customWidth="1"/>
    <col min="2" max="2" width="69.875" style="13" customWidth="1"/>
    <col min="3" max="3" width="12.625" style="13" customWidth="1"/>
    <col min="4" max="5" width="9.125" style="0" hidden="1" customWidth="1"/>
    <col min="6" max="6" width="10.25390625" style="0" customWidth="1"/>
  </cols>
  <sheetData>
    <row r="1" spans="1:7" ht="12.75">
      <c r="A1" s="19"/>
      <c r="B1" s="210" t="s">
        <v>492</v>
      </c>
      <c r="C1" s="210"/>
      <c r="D1" s="211"/>
      <c r="E1" s="211"/>
      <c r="F1" s="202"/>
      <c r="G1" s="202"/>
    </row>
    <row r="2" spans="1:10" ht="12.75">
      <c r="A2" s="19"/>
      <c r="B2" s="201" t="s">
        <v>491</v>
      </c>
      <c r="C2" s="201"/>
      <c r="D2" s="202"/>
      <c r="E2" s="202"/>
      <c r="F2" s="202"/>
      <c r="G2" s="202"/>
      <c r="H2" s="1"/>
      <c r="I2" s="1"/>
      <c r="J2" s="1"/>
    </row>
    <row r="3" spans="1:10" ht="12.75">
      <c r="A3" s="19"/>
      <c r="B3" s="201" t="s">
        <v>502</v>
      </c>
      <c r="C3" s="216"/>
      <c r="D3" s="216"/>
      <c r="E3" s="216"/>
      <c r="F3" s="216"/>
      <c r="G3" s="216"/>
      <c r="H3" s="1"/>
      <c r="I3" s="1"/>
      <c r="J3" s="1"/>
    </row>
    <row r="4" spans="1:10" ht="12.75">
      <c r="A4" s="19"/>
      <c r="B4" s="201" t="s">
        <v>485</v>
      </c>
      <c r="C4" s="216"/>
      <c r="D4" s="216"/>
      <c r="E4" s="216"/>
      <c r="F4" s="216"/>
      <c r="G4" s="216"/>
      <c r="H4" s="1"/>
      <c r="I4" s="1"/>
      <c r="J4" s="1"/>
    </row>
    <row r="5" spans="1:10" ht="12.75">
      <c r="A5" s="19"/>
      <c r="B5" s="201" t="s">
        <v>486</v>
      </c>
      <c r="C5" s="216"/>
      <c r="D5" s="216"/>
      <c r="E5" s="216"/>
      <c r="F5" s="216"/>
      <c r="G5" s="216"/>
      <c r="H5" s="1"/>
      <c r="I5" s="1"/>
      <c r="J5" s="1"/>
    </row>
    <row r="6" spans="1:10" ht="12.75">
      <c r="A6" s="19"/>
      <c r="B6" s="201" t="s">
        <v>482</v>
      </c>
      <c r="C6" s="202"/>
      <c r="D6" s="202"/>
      <c r="E6" s="202"/>
      <c r="F6" s="202"/>
      <c r="G6" s="202"/>
      <c r="H6" s="1"/>
      <c r="I6" s="1"/>
      <c r="J6" s="1"/>
    </row>
    <row r="7" spans="1:10" ht="12.75">
      <c r="A7" s="19"/>
      <c r="B7" s="201" t="s">
        <v>438</v>
      </c>
      <c r="C7" s="201"/>
      <c r="D7" s="202"/>
      <c r="E7" s="202"/>
      <c r="F7" s="202"/>
      <c r="G7" s="202"/>
      <c r="H7" s="1"/>
      <c r="I7" s="1"/>
      <c r="J7" s="1"/>
    </row>
    <row r="8" spans="1:10" ht="12.75">
      <c r="A8" s="19"/>
      <c r="B8" s="201" t="s">
        <v>439</v>
      </c>
      <c r="C8" s="201"/>
      <c r="D8" s="202"/>
      <c r="E8" s="202"/>
      <c r="F8" s="202"/>
      <c r="G8" s="202"/>
      <c r="H8" s="2"/>
      <c r="I8" s="2"/>
      <c r="J8" s="2"/>
    </row>
    <row r="9" spans="1:10" ht="12.75">
      <c r="A9" s="19"/>
      <c r="B9" s="201"/>
      <c r="C9" s="201"/>
      <c r="D9" s="2"/>
      <c r="E9" s="2"/>
      <c r="F9" s="2"/>
      <c r="G9" s="2"/>
      <c r="H9" s="2"/>
      <c r="I9" s="2"/>
      <c r="J9" s="2"/>
    </row>
    <row r="10" spans="1:10" ht="12.75">
      <c r="A10" s="19"/>
      <c r="B10" s="201"/>
      <c r="C10" s="201"/>
      <c r="D10" s="2"/>
      <c r="E10" s="2"/>
      <c r="F10" s="2"/>
      <c r="G10" s="2"/>
      <c r="H10" s="2"/>
      <c r="I10" s="2"/>
      <c r="J10" s="2"/>
    </row>
    <row r="11" spans="1:10" ht="12.75">
      <c r="A11" s="19"/>
      <c r="B11" s="17"/>
      <c r="C11" s="17"/>
      <c r="D11" s="2"/>
      <c r="E11" s="2"/>
      <c r="F11" s="2"/>
      <c r="G11" s="2"/>
      <c r="H11" s="2"/>
      <c r="I11" s="2"/>
      <c r="J11" s="2"/>
    </row>
    <row r="12" spans="1:10" ht="12.75">
      <c r="A12" s="217" t="s">
        <v>478</v>
      </c>
      <c r="B12" s="217"/>
      <c r="C12" s="217"/>
      <c r="D12" s="218"/>
      <c r="E12" s="218"/>
      <c r="F12" s="216"/>
      <c r="G12" s="216"/>
      <c r="H12" s="2"/>
      <c r="I12" s="2"/>
      <c r="J12" s="2"/>
    </row>
    <row r="13" spans="1:7" ht="24.75" customHeight="1">
      <c r="A13" s="217"/>
      <c r="B13" s="217"/>
      <c r="C13" s="217"/>
      <c r="D13" s="218"/>
      <c r="E13" s="218"/>
      <c r="F13" s="216"/>
      <c r="G13" s="216"/>
    </row>
    <row r="14" spans="1:3" ht="12.75">
      <c r="A14" s="64"/>
      <c r="B14" s="64"/>
      <c r="C14" s="64"/>
    </row>
    <row r="15" spans="1:3" ht="13.5" thickBot="1">
      <c r="A15" s="64"/>
      <c r="B15" s="64"/>
      <c r="C15" s="63"/>
    </row>
    <row r="16" spans="1:7" ht="13.5" thickBot="1">
      <c r="A16" s="219" t="s">
        <v>11</v>
      </c>
      <c r="B16" s="207" t="s">
        <v>14</v>
      </c>
      <c r="C16" s="203" t="s">
        <v>410</v>
      </c>
      <c r="D16" s="204"/>
      <c r="E16" s="204"/>
      <c r="F16" s="204"/>
      <c r="G16" s="205"/>
    </row>
    <row r="17" spans="1:7" ht="12.75" customHeight="1" thickBot="1">
      <c r="A17" s="220"/>
      <c r="B17" s="208"/>
      <c r="C17" s="212" t="s">
        <v>411</v>
      </c>
      <c r="D17" s="206" t="s">
        <v>179</v>
      </c>
      <c r="E17" s="206"/>
      <c r="F17" s="214" t="s">
        <v>179</v>
      </c>
      <c r="G17" s="215"/>
    </row>
    <row r="18" spans="1:7" ht="12.75" customHeight="1" thickBot="1">
      <c r="A18" s="221"/>
      <c r="B18" s="209"/>
      <c r="C18" s="213"/>
      <c r="D18" s="120" t="s">
        <v>180</v>
      </c>
      <c r="E18" s="127" t="s">
        <v>181</v>
      </c>
      <c r="F18" s="130" t="s">
        <v>412</v>
      </c>
      <c r="G18" s="129" t="s">
        <v>440</v>
      </c>
    </row>
    <row r="19" spans="1:7" ht="12.75">
      <c r="A19" s="87"/>
      <c r="B19" s="50" t="s">
        <v>35</v>
      </c>
      <c r="C19" s="132">
        <f>C20+C24+C28+C31+C35+C37+C39+C41</f>
        <v>17711.45</v>
      </c>
      <c r="D19" s="132" t="e">
        <f>D20+D24+D28+D31+D35+D37+D39+D41</f>
        <v>#REF!</v>
      </c>
      <c r="E19" s="132" t="e">
        <f>E20+E24+E28+E31+E35+E37+E39+E41</f>
        <v>#REF!</v>
      </c>
      <c r="F19" s="132">
        <f>F20+F24+F28+F31+F35+F37+F39+F41</f>
        <v>18511.55</v>
      </c>
      <c r="G19" s="132">
        <f>G20+G24+G28+G31+G35+G37+G39+G41</f>
        <v>19200.449999999997</v>
      </c>
    </row>
    <row r="20" spans="1:7" ht="12.75">
      <c r="A20" s="88" t="s">
        <v>15</v>
      </c>
      <c r="B20" s="34" t="s">
        <v>21</v>
      </c>
      <c r="C20" s="108">
        <f>SUM(C21:C23)</f>
        <v>588.55</v>
      </c>
      <c r="D20" s="108" t="e">
        <f>SUM(D21:D23)</f>
        <v>#REF!</v>
      </c>
      <c r="E20" s="108" t="e">
        <f>SUM(E21:E23)</f>
        <v>#REF!</v>
      </c>
      <c r="F20" s="108">
        <f>SUM(F21:F23)</f>
        <v>2636.45</v>
      </c>
      <c r="G20" s="108">
        <f>SUM(G21:G23)</f>
        <v>1562.55</v>
      </c>
    </row>
    <row r="21" spans="1:7" ht="22.5">
      <c r="A21" s="90" t="s">
        <v>16</v>
      </c>
      <c r="B21" s="35" t="s">
        <v>36</v>
      </c>
      <c r="C21" s="109">
        <f>ЦСР!E19</f>
        <v>143.7</v>
      </c>
      <c r="D21" s="109">
        <f>ЦСР!F19</f>
        <v>164.4</v>
      </c>
      <c r="E21" s="109">
        <f>ЦСР!G19</f>
        <v>164.4</v>
      </c>
      <c r="F21" s="109">
        <f>ЦСР!H19</f>
        <v>143.7</v>
      </c>
      <c r="G21" s="109">
        <f>ЦСР!I19</f>
        <v>143.7</v>
      </c>
    </row>
    <row r="22" spans="1:7" ht="12.75" hidden="1">
      <c r="A22" s="90" t="s">
        <v>420</v>
      </c>
      <c r="B22" s="35" t="s">
        <v>421</v>
      </c>
      <c r="C22" s="140">
        <f>ЦСР!E25</f>
        <v>0</v>
      </c>
      <c r="D22" s="140">
        <f>ЦСР!F25</f>
        <v>0</v>
      </c>
      <c r="E22" s="140">
        <f>ЦСР!G25</f>
        <v>0</v>
      </c>
      <c r="F22" s="140">
        <f>ЦСР!H25</f>
        <v>0</v>
      </c>
      <c r="G22" s="140">
        <f>ЦСР!I25</f>
        <v>0</v>
      </c>
    </row>
    <row r="23" spans="1:7" ht="12.75">
      <c r="A23" s="91" t="s">
        <v>38</v>
      </c>
      <c r="B23" s="36" t="s">
        <v>22</v>
      </c>
      <c r="C23" s="109">
        <f>ЦСР!E33</f>
        <v>444.85</v>
      </c>
      <c r="D23" s="109" t="e">
        <f>ЦСР!F33</f>
        <v>#REF!</v>
      </c>
      <c r="E23" s="109" t="e">
        <f>ЦСР!G33</f>
        <v>#REF!</v>
      </c>
      <c r="F23" s="109">
        <f>ЦСР!H33</f>
        <v>2492.75</v>
      </c>
      <c r="G23" s="109">
        <f>ЦСР!I33</f>
        <v>1418.85</v>
      </c>
    </row>
    <row r="24" spans="1:7" ht="12.75">
      <c r="A24" s="88" t="s">
        <v>17</v>
      </c>
      <c r="B24" s="34" t="s">
        <v>23</v>
      </c>
      <c r="C24" s="108">
        <f>C25+C26+C27</f>
        <v>474.8</v>
      </c>
      <c r="D24" s="108" t="e">
        <f>D25+D26+D27</f>
        <v>#REF!</v>
      </c>
      <c r="E24" s="108" t="e">
        <f>E25+E26+E27</f>
        <v>#REF!</v>
      </c>
      <c r="F24" s="108">
        <f>F25+F26+F27</f>
        <v>270</v>
      </c>
      <c r="G24" s="108">
        <f>G25+G26+G27</f>
        <v>200</v>
      </c>
    </row>
    <row r="25" spans="1:7" ht="22.5">
      <c r="A25" s="91" t="s">
        <v>18</v>
      </c>
      <c r="B25" s="36" t="s">
        <v>39</v>
      </c>
      <c r="C25" s="109">
        <f>ЦСР!E79</f>
        <v>404.8</v>
      </c>
      <c r="D25" s="109">
        <f>ЦСР!F79</f>
        <v>0</v>
      </c>
      <c r="E25" s="109">
        <f>ЦСР!G79</f>
        <v>0</v>
      </c>
      <c r="F25" s="109">
        <f>ЦСР!H79</f>
        <v>200</v>
      </c>
      <c r="G25" s="109">
        <f>ЦСР!I79</f>
        <v>200</v>
      </c>
    </row>
    <row r="26" spans="1:7" ht="12.75">
      <c r="A26" s="90" t="s">
        <v>67</v>
      </c>
      <c r="B26" s="35" t="s">
        <v>69</v>
      </c>
      <c r="C26" s="98">
        <f>ЦСР!E97</f>
        <v>70</v>
      </c>
      <c r="D26" s="98">
        <f>ЦСР!F97</f>
        <v>0</v>
      </c>
      <c r="E26" s="98">
        <f>ЦСР!G97</f>
        <v>0</v>
      </c>
      <c r="F26" s="98">
        <f>ЦСР!H97</f>
        <v>70</v>
      </c>
      <c r="G26" s="98">
        <f>ЦСР!I97</f>
        <v>0</v>
      </c>
    </row>
    <row r="27" spans="1:7" s="13" customFormat="1" ht="22.5" hidden="1">
      <c r="A27" s="90" t="s">
        <v>70</v>
      </c>
      <c r="B27" s="35" t="s">
        <v>71</v>
      </c>
      <c r="C27" s="98">
        <f>ЦСР!E103</f>
        <v>0</v>
      </c>
      <c r="D27" s="98" t="e">
        <f>ЦСР!F103</f>
        <v>#REF!</v>
      </c>
      <c r="E27" s="98" t="e">
        <f>ЦСР!G103</f>
        <v>#REF!</v>
      </c>
      <c r="F27" s="98">
        <f>ЦСР!H103</f>
        <v>0</v>
      </c>
      <c r="G27" s="98">
        <f>ЦСР!I103</f>
        <v>0</v>
      </c>
    </row>
    <row r="28" spans="1:7" s="13" customFormat="1" ht="12.75">
      <c r="A28" s="88" t="s">
        <v>19</v>
      </c>
      <c r="B28" s="34" t="s">
        <v>24</v>
      </c>
      <c r="C28" s="108">
        <f>C29+C30</f>
        <v>9544.2</v>
      </c>
      <c r="D28" s="108" t="e">
        <f>D29+D30</f>
        <v>#REF!</v>
      </c>
      <c r="E28" s="108" t="e">
        <f>E29+E30</f>
        <v>#REF!</v>
      </c>
      <c r="F28" s="108">
        <f>F29+F30</f>
        <v>6875.1</v>
      </c>
      <c r="G28" s="108">
        <f>G29+G30</f>
        <v>7657.9</v>
      </c>
    </row>
    <row r="29" spans="1:7" s="13" customFormat="1" ht="12.75">
      <c r="A29" s="91" t="s">
        <v>20</v>
      </c>
      <c r="B29" s="36" t="s">
        <v>25</v>
      </c>
      <c r="C29" s="109">
        <f>ЦСР!E107</f>
        <v>500</v>
      </c>
      <c r="D29" s="109">
        <f>ЦСР!F107</f>
        <v>0</v>
      </c>
      <c r="E29" s="109">
        <f>ЦСР!G107</f>
        <v>0</v>
      </c>
      <c r="F29" s="109">
        <f>ЦСР!H107</f>
        <v>500</v>
      </c>
      <c r="G29" s="109">
        <f>ЦСР!I107</f>
        <v>450</v>
      </c>
    </row>
    <row r="30" spans="1:7" s="13" customFormat="1" ht="12.75">
      <c r="A30" s="91" t="s">
        <v>45</v>
      </c>
      <c r="B30" s="35" t="s">
        <v>46</v>
      </c>
      <c r="C30" s="98">
        <f>ЦСР!E115</f>
        <v>9044.2</v>
      </c>
      <c r="D30" s="98" t="e">
        <f>ЦСР!F115</f>
        <v>#REF!</v>
      </c>
      <c r="E30" s="98" t="e">
        <f>ЦСР!G115</f>
        <v>#REF!</v>
      </c>
      <c r="F30" s="98">
        <f>ЦСР!H115</f>
        <v>6375.1</v>
      </c>
      <c r="G30" s="98">
        <f>ЦСР!I115</f>
        <v>7207.9</v>
      </c>
    </row>
    <row r="31" spans="1:7" s="13" customFormat="1" ht="12.75">
      <c r="A31" s="88" t="s">
        <v>77</v>
      </c>
      <c r="B31" s="38" t="s">
        <v>79</v>
      </c>
      <c r="C31" s="100">
        <f>C32+C33+C34</f>
        <v>6303.9</v>
      </c>
      <c r="D31" s="100" t="e">
        <f>D32+D33+D34</f>
        <v>#REF!</v>
      </c>
      <c r="E31" s="100" t="e">
        <f>E32+E33+E34</f>
        <v>#REF!</v>
      </c>
      <c r="F31" s="100">
        <f>F32+F33+F34</f>
        <v>8030</v>
      </c>
      <c r="G31" s="100">
        <f>G32+G33+G34</f>
        <v>9080</v>
      </c>
    </row>
    <row r="32" spans="1:7" s="13" customFormat="1" ht="12.75">
      <c r="A32" s="91" t="s">
        <v>78</v>
      </c>
      <c r="B32" s="35" t="s">
        <v>80</v>
      </c>
      <c r="C32" s="98">
        <f>ЦСР!E182</f>
        <v>300</v>
      </c>
      <c r="D32" s="98" t="e">
        <f>ЦСР!F182</f>
        <v>#REF!</v>
      </c>
      <c r="E32" s="98" t="e">
        <f>ЦСР!G182</f>
        <v>#REF!</v>
      </c>
      <c r="F32" s="98">
        <f>ЦСР!H182</f>
        <v>1800</v>
      </c>
      <c r="G32" s="98">
        <f>ЦСР!I182</f>
        <v>3300</v>
      </c>
    </row>
    <row r="33" spans="1:7" s="13" customFormat="1" ht="12.75">
      <c r="A33" s="91" t="s">
        <v>83</v>
      </c>
      <c r="B33" s="35" t="s">
        <v>84</v>
      </c>
      <c r="C33" s="98">
        <f>ЦСР!E206</f>
        <v>850</v>
      </c>
      <c r="D33" s="98" t="e">
        <f>ЦСР!F206</f>
        <v>#REF!</v>
      </c>
      <c r="E33" s="98" t="e">
        <f>ЦСР!G206</f>
        <v>#REF!</v>
      </c>
      <c r="F33" s="98">
        <f>ЦСР!H206</f>
        <v>0</v>
      </c>
      <c r="G33" s="98">
        <f>ЦСР!I206</f>
        <v>0</v>
      </c>
    </row>
    <row r="34" spans="1:7" s="13" customFormat="1" ht="12.75">
      <c r="A34" s="91" t="s">
        <v>85</v>
      </c>
      <c r="B34" s="35" t="s">
        <v>86</v>
      </c>
      <c r="C34" s="98">
        <f>ЦСР!E271</f>
        <v>5153.9</v>
      </c>
      <c r="D34" s="98" t="e">
        <f>ЦСР!F271</f>
        <v>#REF!</v>
      </c>
      <c r="E34" s="98" t="e">
        <f>ЦСР!G271</f>
        <v>#REF!</v>
      </c>
      <c r="F34" s="98">
        <f>ЦСР!H271</f>
        <v>6230</v>
      </c>
      <c r="G34" s="98">
        <f>ЦСР!I271</f>
        <v>5780</v>
      </c>
    </row>
    <row r="35" spans="1:7" ht="13.5" thickBot="1">
      <c r="A35" s="88" t="s">
        <v>26</v>
      </c>
      <c r="B35" s="38" t="s">
        <v>87</v>
      </c>
      <c r="C35" s="128">
        <f>C36</f>
        <v>800</v>
      </c>
      <c r="D35" s="128" t="e">
        <f>D36</f>
        <v>#REF!</v>
      </c>
      <c r="E35" s="128" t="e">
        <f>E36</f>
        <v>#REF!</v>
      </c>
      <c r="F35" s="128">
        <f>F36</f>
        <v>700</v>
      </c>
      <c r="G35" s="128">
        <f>G36</f>
        <v>700</v>
      </c>
    </row>
    <row r="36" spans="1:7" ht="13.5" thickBot="1">
      <c r="A36" s="92" t="s">
        <v>31</v>
      </c>
      <c r="B36" s="94" t="s">
        <v>32</v>
      </c>
      <c r="C36" s="131">
        <f>ЦСР!E369</f>
        <v>800</v>
      </c>
      <c r="D36" s="131" t="e">
        <f>ЦСР!F369</f>
        <v>#REF!</v>
      </c>
      <c r="E36" s="131" t="e">
        <f>ЦСР!G369</f>
        <v>#REF!</v>
      </c>
      <c r="F36" s="131">
        <f>ЦСР!H369</f>
        <v>700</v>
      </c>
      <c r="G36" s="131">
        <f>ЦСР!I369</f>
        <v>700</v>
      </c>
    </row>
    <row r="37" spans="1:5" ht="12.75" hidden="1">
      <c r="A37" s="116" t="s">
        <v>27</v>
      </c>
      <c r="B37" s="117" t="s">
        <v>28</v>
      </c>
      <c r="C37" s="118">
        <f>C38</f>
        <v>0</v>
      </c>
      <c r="D37" s="118" t="e">
        <f>D38</f>
        <v>#REF!</v>
      </c>
      <c r="E37" s="118" t="e">
        <f>E38</f>
        <v>#REF!</v>
      </c>
    </row>
    <row r="38" spans="1:5" ht="12.75" hidden="1">
      <c r="A38" s="67" t="s">
        <v>29</v>
      </c>
      <c r="B38" s="68" t="s">
        <v>30</v>
      </c>
      <c r="C38" s="69">
        <f>ЦСР!E376</f>
        <v>0</v>
      </c>
      <c r="D38" s="69" t="e">
        <f>ЦСР!F376</f>
        <v>#REF!</v>
      </c>
      <c r="E38" s="69" t="e">
        <f>ЦСР!G376</f>
        <v>#REF!</v>
      </c>
    </row>
    <row r="39" spans="1:5" ht="14.25" customHeight="1" hidden="1">
      <c r="A39" s="4" t="s">
        <v>40</v>
      </c>
      <c r="B39" s="37" t="s">
        <v>37</v>
      </c>
      <c r="C39" s="25">
        <f>C40</f>
        <v>0</v>
      </c>
      <c r="D39" s="25">
        <f>D40</f>
        <v>0</v>
      </c>
      <c r="E39" s="25">
        <f>E40</f>
        <v>0</v>
      </c>
    </row>
    <row r="40" spans="1:5" ht="12.75" hidden="1">
      <c r="A40" s="67" t="s">
        <v>41</v>
      </c>
      <c r="B40" s="68" t="s">
        <v>42</v>
      </c>
      <c r="C40" s="24">
        <f>ЦСР!E385</f>
        <v>0</v>
      </c>
      <c r="D40" s="24">
        <f>ЦСР!F385</f>
        <v>0</v>
      </c>
      <c r="E40" s="24">
        <f>ЦСР!G385</f>
        <v>0</v>
      </c>
    </row>
    <row r="41" spans="1:5" ht="12.75" hidden="1">
      <c r="A41" s="4" t="s">
        <v>43</v>
      </c>
      <c r="B41" s="37" t="s">
        <v>33</v>
      </c>
      <c r="C41" s="5">
        <f>C42</f>
        <v>0</v>
      </c>
      <c r="D41" s="5">
        <f>D42</f>
        <v>0</v>
      </c>
      <c r="E41" s="5">
        <f>E42</f>
        <v>0</v>
      </c>
    </row>
    <row r="42" spans="1:5" ht="12.75" hidden="1">
      <c r="A42" s="67" t="s">
        <v>44</v>
      </c>
      <c r="B42" s="68" t="s">
        <v>51</v>
      </c>
      <c r="C42" s="69">
        <f>ЦСР!E392</f>
        <v>0</v>
      </c>
      <c r="D42" s="69">
        <f>ЦСР!F392</f>
        <v>0</v>
      </c>
      <c r="E42" s="69">
        <f>ЦСР!G392</f>
        <v>0</v>
      </c>
    </row>
  </sheetData>
  <sheetProtection/>
  <mergeCells count="17">
    <mergeCell ref="B1:G1"/>
    <mergeCell ref="B2:G2"/>
    <mergeCell ref="C17:C18"/>
    <mergeCell ref="F17:G17"/>
    <mergeCell ref="B3:G3"/>
    <mergeCell ref="B4:G4"/>
    <mergeCell ref="B5:G5"/>
    <mergeCell ref="A12:G13"/>
    <mergeCell ref="A16:A18"/>
    <mergeCell ref="B6:G6"/>
    <mergeCell ref="B7:G7"/>
    <mergeCell ref="B8:G8"/>
    <mergeCell ref="C16:G16"/>
    <mergeCell ref="D17:E17"/>
    <mergeCell ref="B16:B18"/>
    <mergeCell ref="B9:C9"/>
    <mergeCell ref="B10:C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4"/>
  <sheetViews>
    <sheetView view="pageBreakPreview" zoomScale="120" zoomScaleSheetLayoutView="120" zoomScalePageLayoutView="0" workbookViewId="0" topLeftCell="A1">
      <selection activeCell="E20" sqref="E20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31" customWidth="1"/>
    <col min="4" max="4" width="5.00390625" style="0" customWidth="1"/>
    <col min="5" max="5" width="54.875" style="3" customWidth="1"/>
    <col min="6" max="6" width="16.75390625" style="8" customWidth="1"/>
    <col min="7" max="8" width="16.75390625" style="8" hidden="1" customWidth="1"/>
    <col min="9" max="10" width="16.75390625" style="8" customWidth="1"/>
    <col min="11" max="11" width="11.375" style="16" customWidth="1"/>
  </cols>
  <sheetData>
    <row r="1" spans="1:10" ht="12.75">
      <c r="A1" s="19"/>
      <c r="B1" s="19"/>
      <c r="C1" s="19"/>
      <c r="D1" s="19"/>
      <c r="E1" s="210" t="s">
        <v>494</v>
      </c>
      <c r="F1" s="210"/>
      <c r="G1" s="223"/>
      <c r="H1" s="223"/>
      <c r="I1" s="222"/>
      <c r="J1" s="222"/>
    </row>
    <row r="2" spans="1:15" ht="12.75" customHeight="1">
      <c r="A2" s="19"/>
      <c r="B2" s="19"/>
      <c r="C2" s="19"/>
      <c r="D2" s="19"/>
      <c r="E2" s="201" t="s">
        <v>491</v>
      </c>
      <c r="F2" s="201"/>
      <c r="G2" s="222"/>
      <c r="H2" s="222"/>
      <c r="I2" s="222"/>
      <c r="J2" s="222"/>
      <c r="K2" s="1"/>
      <c r="L2" s="1"/>
      <c r="M2" s="1"/>
      <c r="N2" s="1"/>
      <c r="O2" s="1"/>
    </row>
    <row r="3" spans="1:15" ht="12.75" customHeight="1">
      <c r="A3" s="19"/>
      <c r="B3" s="19"/>
      <c r="C3" s="19"/>
      <c r="D3" s="19"/>
      <c r="E3" s="201" t="s">
        <v>503</v>
      </c>
      <c r="F3" s="224"/>
      <c r="G3" s="224"/>
      <c r="H3" s="224"/>
      <c r="I3" s="224"/>
      <c r="J3" s="224"/>
      <c r="K3" s="1"/>
      <c r="L3" s="1"/>
      <c r="M3" s="1"/>
      <c r="N3" s="1"/>
      <c r="O3" s="1"/>
    </row>
    <row r="4" spans="1:15" ht="12.75" customHeight="1">
      <c r="A4" s="19"/>
      <c r="B4" s="19"/>
      <c r="C4" s="19"/>
      <c r="D4" s="19"/>
      <c r="E4" s="201" t="s">
        <v>485</v>
      </c>
      <c r="F4" s="224"/>
      <c r="G4" s="224"/>
      <c r="H4" s="224"/>
      <c r="I4" s="224"/>
      <c r="J4" s="224"/>
      <c r="K4" s="1"/>
      <c r="L4" s="1"/>
      <c r="M4" s="1"/>
      <c r="N4" s="1"/>
      <c r="O4" s="1"/>
    </row>
    <row r="5" spans="1:15" ht="12.75" customHeight="1">
      <c r="A5" s="19"/>
      <c r="B5" s="19"/>
      <c r="C5" s="19"/>
      <c r="D5" s="19"/>
      <c r="E5" s="201" t="s">
        <v>486</v>
      </c>
      <c r="F5" s="224"/>
      <c r="G5" s="224"/>
      <c r="H5" s="224"/>
      <c r="I5" s="224"/>
      <c r="J5" s="224"/>
      <c r="K5" s="1"/>
      <c r="L5" s="1"/>
      <c r="M5" s="1"/>
      <c r="N5" s="1"/>
      <c r="O5" s="1"/>
    </row>
    <row r="6" spans="1:15" ht="12.75">
      <c r="A6" s="19"/>
      <c r="B6" s="19"/>
      <c r="C6" s="19"/>
      <c r="D6" s="19"/>
      <c r="E6" s="201" t="s">
        <v>484</v>
      </c>
      <c r="F6" s="202"/>
      <c r="G6" s="202"/>
      <c r="H6" s="202"/>
      <c r="I6" s="202"/>
      <c r="J6" s="202"/>
      <c r="K6" s="1"/>
      <c r="L6" s="1"/>
      <c r="M6" s="1"/>
      <c r="N6" s="1"/>
      <c r="O6" s="1"/>
    </row>
    <row r="7" spans="1:15" ht="12.75">
      <c r="A7" s="19"/>
      <c r="B7" s="19"/>
      <c r="C7" s="19"/>
      <c r="D7" s="19"/>
      <c r="E7" s="201" t="s">
        <v>441</v>
      </c>
      <c r="F7" s="201"/>
      <c r="G7" s="202"/>
      <c r="H7" s="202"/>
      <c r="I7" s="202"/>
      <c r="J7" s="202"/>
      <c r="K7" s="1"/>
      <c r="L7" s="1"/>
      <c r="M7" s="1"/>
      <c r="N7" s="1"/>
      <c r="O7" s="1"/>
    </row>
    <row r="8" spans="1:15" ht="12.75">
      <c r="A8" s="17"/>
      <c r="B8" s="17"/>
      <c r="C8" s="19"/>
      <c r="D8" s="17"/>
      <c r="E8" s="201" t="s">
        <v>439</v>
      </c>
      <c r="F8" s="201"/>
      <c r="G8" s="222"/>
      <c r="H8" s="222"/>
      <c r="I8" s="222"/>
      <c r="J8" s="222"/>
      <c r="K8" s="2"/>
      <c r="L8" s="2"/>
      <c r="M8" s="2"/>
      <c r="N8" s="2"/>
      <c r="O8" s="2"/>
    </row>
    <row r="9" spans="1:15" ht="12.75">
      <c r="A9" s="17"/>
      <c r="B9" s="17"/>
      <c r="C9" s="19"/>
      <c r="D9" s="17"/>
      <c r="E9" s="201"/>
      <c r="F9" s="201"/>
      <c r="G9" s="63"/>
      <c r="H9" s="63"/>
      <c r="I9" s="63"/>
      <c r="J9" s="63"/>
      <c r="K9" s="2"/>
      <c r="L9" s="2"/>
      <c r="M9" s="2"/>
      <c r="N9" s="2"/>
      <c r="O9" s="2"/>
    </row>
    <row r="10" spans="1:15" ht="12.75">
      <c r="A10" s="217" t="s">
        <v>480</v>
      </c>
      <c r="B10" s="217"/>
      <c r="C10" s="217"/>
      <c r="D10" s="217"/>
      <c r="E10" s="217"/>
      <c r="F10" s="217"/>
      <c r="G10" s="239"/>
      <c r="H10" s="239"/>
      <c r="I10" s="239"/>
      <c r="J10" s="239"/>
      <c r="K10" s="2"/>
      <c r="L10" s="2"/>
      <c r="M10" s="2"/>
      <c r="N10" s="2"/>
      <c r="O10" s="2"/>
    </row>
    <row r="11" spans="1:10" ht="24" customHeight="1">
      <c r="A11" s="217"/>
      <c r="B11" s="217"/>
      <c r="C11" s="217"/>
      <c r="D11" s="217"/>
      <c r="E11" s="217"/>
      <c r="F11" s="217"/>
      <c r="G11" s="239"/>
      <c r="H11" s="239"/>
      <c r="I11" s="239"/>
      <c r="J11" s="239"/>
    </row>
    <row r="12" spans="1:10" ht="13.5" thickBot="1">
      <c r="A12" s="64" t="s">
        <v>212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1.25" customHeight="1" thickBot="1">
      <c r="A13" s="236" t="s">
        <v>10</v>
      </c>
      <c r="B13" s="230" t="s">
        <v>11</v>
      </c>
      <c r="C13" s="230" t="s">
        <v>12</v>
      </c>
      <c r="D13" s="230" t="s">
        <v>13</v>
      </c>
      <c r="E13" s="232" t="s">
        <v>14</v>
      </c>
      <c r="F13" s="240" t="s">
        <v>413</v>
      </c>
      <c r="G13" s="241"/>
      <c r="H13" s="241"/>
      <c r="I13" s="242"/>
      <c r="J13" s="243"/>
    </row>
    <row r="14" spans="1:10" ht="8.25" customHeight="1">
      <c r="A14" s="237"/>
      <c r="B14" s="231"/>
      <c r="C14" s="231"/>
      <c r="D14" s="231"/>
      <c r="E14" s="233"/>
      <c r="F14" s="244" t="s">
        <v>411</v>
      </c>
      <c r="G14" s="234" t="s">
        <v>179</v>
      </c>
      <c r="H14" s="235"/>
      <c r="I14" s="246" t="s">
        <v>179</v>
      </c>
      <c r="J14" s="247"/>
    </row>
    <row r="15" spans="1:12" ht="6.75" customHeight="1" thickBot="1">
      <c r="A15" s="237"/>
      <c r="B15" s="231"/>
      <c r="C15" s="231"/>
      <c r="D15" s="231"/>
      <c r="E15" s="233"/>
      <c r="F15" s="245"/>
      <c r="G15" s="226" t="s">
        <v>180</v>
      </c>
      <c r="H15" s="228" t="s">
        <v>181</v>
      </c>
      <c r="I15" s="248"/>
      <c r="J15" s="249"/>
      <c r="K15" s="2"/>
      <c r="L15" s="39"/>
    </row>
    <row r="16" spans="1:12" ht="13.5" thickBot="1">
      <c r="A16" s="238"/>
      <c r="B16" s="231"/>
      <c r="C16" s="231"/>
      <c r="D16" s="231"/>
      <c r="E16" s="233"/>
      <c r="F16" s="245"/>
      <c r="G16" s="227"/>
      <c r="H16" s="229"/>
      <c r="I16" s="169" t="s">
        <v>412</v>
      </c>
      <c r="J16" s="169" t="s">
        <v>440</v>
      </c>
      <c r="K16" s="40"/>
      <c r="L16" s="2"/>
    </row>
    <row r="17" spans="1:12" s="6" customFormat="1" ht="13.5" thickBot="1">
      <c r="A17" s="172"/>
      <c r="B17" s="174"/>
      <c r="C17" s="175"/>
      <c r="D17" s="173"/>
      <c r="E17" s="170" t="s">
        <v>35</v>
      </c>
      <c r="F17" s="171">
        <f>F18+F27</f>
        <v>17711.45</v>
      </c>
      <c r="G17" s="171" t="e">
        <f>G18+G27</f>
        <v>#REF!</v>
      </c>
      <c r="H17" s="171" t="e">
        <f>H18+H27</f>
        <v>#REF!</v>
      </c>
      <c r="I17" s="171">
        <f>I18+I27</f>
        <v>18511.55</v>
      </c>
      <c r="J17" s="171">
        <f>J18+J27</f>
        <v>19200.45</v>
      </c>
      <c r="K17" s="40">
        <f>SUM(K18:N379)</f>
        <v>0</v>
      </c>
      <c r="L17" s="41"/>
    </row>
    <row r="18" spans="1:12" s="6" customFormat="1" ht="22.5">
      <c r="A18" s="97">
        <v>601</v>
      </c>
      <c r="B18" s="61"/>
      <c r="C18" s="62"/>
      <c r="D18" s="61"/>
      <c r="E18" s="50" t="s">
        <v>170</v>
      </c>
      <c r="F18" s="139">
        <f>F19</f>
        <v>143.7</v>
      </c>
      <c r="G18" s="139">
        <f>G19</f>
        <v>164.4</v>
      </c>
      <c r="H18" s="139">
        <f>H19</f>
        <v>164.4</v>
      </c>
      <c r="I18" s="139">
        <f>I19</f>
        <v>143.7</v>
      </c>
      <c r="J18" s="139">
        <f>J19</f>
        <v>143.7</v>
      </c>
      <c r="K18" s="40"/>
      <c r="L18" s="41"/>
    </row>
    <row r="19" spans="1:12" s="6" customFormat="1" ht="12.75">
      <c r="A19" s="97">
        <v>601</v>
      </c>
      <c r="B19" s="20" t="s">
        <v>15</v>
      </c>
      <c r="C19" s="20"/>
      <c r="D19" s="20"/>
      <c r="E19" s="34" t="s">
        <v>21</v>
      </c>
      <c r="F19" s="113">
        <f aca="true" t="shared" si="0" ref="F19:J22">F20</f>
        <v>143.7</v>
      </c>
      <c r="G19" s="113">
        <f t="shared" si="0"/>
        <v>164.4</v>
      </c>
      <c r="H19" s="113">
        <f t="shared" si="0"/>
        <v>164.4</v>
      </c>
      <c r="I19" s="113">
        <f t="shared" si="0"/>
        <v>143.7</v>
      </c>
      <c r="J19" s="113">
        <f t="shared" si="0"/>
        <v>143.7</v>
      </c>
      <c r="K19" s="40"/>
      <c r="L19" s="41"/>
    </row>
    <row r="20" spans="1:12" s="6" customFormat="1" ht="33.75">
      <c r="A20" s="97">
        <v>601</v>
      </c>
      <c r="B20" s="44" t="s">
        <v>16</v>
      </c>
      <c r="C20" s="44"/>
      <c r="D20" s="44"/>
      <c r="E20" s="38" t="s">
        <v>36</v>
      </c>
      <c r="F20" s="113">
        <f t="shared" si="0"/>
        <v>143.7</v>
      </c>
      <c r="G20" s="113">
        <f t="shared" si="0"/>
        <v>164.4</v>
      </c>
      <c r="H20" s="113">
        <f t="shared" si="0"/>
        <v>164.4</v>
      </c>
      <c r="I20" s="113">
        <f t="shared" si="0"/>
        <v>143.7</v>
      </c>
      <c r="J20" s="113">
        <f t="shared" si="0"/>
        <v>143.7</v>
      </c>
      <c r="K20" s="40"/>
      <c r="L20" s="41"/>
    </row>
    <row r="21" spans="1:12" s="6" customFormat="1" ht="12.75">
      <c r="A21" s="97">
        <v>601</v>
      </c>
      <c r="B21" s="44" t="s">
        <v>16</v>
      </c>
      <c r="C21" s="44" t="s">
        <v>219</v>
      </c>
      <c r="D21" s="51"/>
      <c r="E21" s="38" t="s">
        <v>60</v>
      </c>
      <c r="F21" s="113">
        <f>F22</f>
        <v>143.7</v>
      </c>
      <c r="G21" s="113">
        <f t="shared" si="0"/>
        <v>164.4</v>
      </c>
      <c r="H21" s="113">
        <f t="shared" si="0"/>
        <v>164.4</v>
      </c>
      <c r="I21" s="113">
        <f t="shared" si="0"/>
        <v>143.7</v>
      </c>
      <c r="J21" s="113">
        <f t="shared" si="0"/>
        <v>143.7</v>
      </c>
      <c r="K21" s="40"/>
      <c r="L21" s="41"/>
    </row>
    <row r="22" spans="1:12" s="6" customFormat="1" ht="22.5">
      <c r="A22" s="97">
        <v>601</v>
      </c>
      <c r="B22" s="44" t="s">
        <v>16</v>
      </c>
      <c r="C22" s="44" t="s">
        <v>218</v>
      </c>
      <c r="D22" s="52"/>
      <c r="E22" s="38" t="s">
        <v>63</v>
      </c>
      <c r="F22" s="113">
        <f>F23</f>
        <v>143.7</v>
      </c>
      <c r="G22" s="113">
        <f t="shared" si="0"/>
        <v>164.4</v>
      </c>
      <c r="H22" s="113">
        <f t="shared" si="0"/>
        <v>164.4</v>
      </c>
      <c r="I22" s="113">
        <f t="shared" si="0"/>
        <v>143.7</v>
      </c>
      <c r="J22" s="113">
        <f t="shared" si="0"/>
        <v>143.7</v>
      </c>
      <c r="K22" s="40"/>
      <c r="L22" s="41"/>
    </row>
    <row r="23" spans="1:12" s="6" customFormat="1" ht="12.75">
      <c r="A23" s="97">
        <v>601</v>
      </c>
      <c r="B23" s="51" t="s">
        <v>16</v>
      </c>
      <c r="C23" s="51" t="s">
        <v>218</v>
      </c>
      <c r="D23" s="52"/>
      <c r="E23" s="53" t="s">
        <v>243</v>
      </c>
      <c r="F23" s="114">
        <f>F24</f>
        <v>143.7</v>
      </c>
      <c r="G23" s="114">
        <f>G24</f>
        <v>164.4</v>
      </c>
      <c r="H23" s="114">
        <f>H24</f>
        <v>164.4</v>
      </c>
      <c r="I23" s="114">
        <f>I24</f>
        <v>143.7</v>
      </c>
      <c r="J23" s="114">
        <f>J24</f>
        <v>143.7</v>
      </c>
      <c r="K23" s="40"/>
      <c r="L23" s="41"/>
    </row>
    <row r="24" spans="1:12" s="6" customFormat="1" ht="12.75">
      <c r="A24" s="97">
        <v>601</v>
      </c>
      <c r="B24" s="51" t="s">
        <v>16</v>
      </c>
      <c r="C24" s="51" t="s">
        <v>220</v>
      </c>
      <c r="D24" s="52"/>
      <c r="E24" s="35" t="s">
        <v>221</v>
      </c>
      <c r="F24" s="114">
        <f>F25+F26</f>
        <v>143.7</v>
      </c>
      <c r="G24" s="114">
        <f>G25+G26</f>
        <v>164.4</v>
      </c>
      <c r="H24" s="114">
        <f>H25+H26</f>
        <v>164.4</v>
      </c>
      <c r="I24" s="114">
        <f>I25+I26</f>
        <v>143.7</v>
      </c>
      <c r="J24" s="114">
        <f>J25+J26</f>
        <v>143.7</v>
      </c>
      <c r="K24" s="40"/>
      <c r="L24" s="41"/>
    </row>
    <row r="25" spans="1:12" s="6" customFormat="1" ht="36.75" customHeight="1">
      <c r="A25" s="97">
        <v>601</v>
      </c>
      <c r="B25" s="51" t="s">
        <v>16</v>
      </c>
      <c r="C25" s="51" t="s">
        <v>220</v>
      </c>
      <c r="D25" s="14" t="s">
        <v>52</v>
      </c>
      <c r="E25" s="36" t="s">
        <v>53</v>
      </c>
      <c r="F25" s="114">
        <v>143.7</v>
      </c>
      <c r="G25" s="114">
        <v>164.4</v>
      </c>
      <c r="H25" s="114">
        <v>164.4</v>
      </c>
      <c r="I25" s="114">
        <v>143.7</v>
      </c>
      <c r="J25" s="114">
        <v>143.7</v>
      </c>
      <c r="K25" s="40"/>
      <c r="L25" s="41"/>
    </row>
    <row r="26" spans="1:12" s="6" customFormat="1" ht="12.75">
      <c r="A26" s="97">
        <v>601</v>
      </c>
      <c r="B26" s="51" t="s">
        <v>16</v>
      </c>
      <c r="C26" s="51" t="s">
        <v>220</v>
      </c>
      <c r="D26" s="14" t="s">
        <v>58</v>
      </c>
      <c r="E26" s="35" t="s">
        <v>59</v>
      </c>
      <c r="F26" s="114"/>
      <c r="G26" s="102"/>
      <c r="H26" s="136"/>
      <c r="I26" s="115"/>
      <c r="J26" s="115"/>
      <c r="K26" s="40"/>
      <c r="L26" s="41"/>
    </row>
    <row r="27" spans="1:12" s="6" customFormat="1" ht="12.75">
      <c r="A27" s="97">
        <v>602</v>
      </c>
      <c r="B27" s="51"/>
      <c r="C27" s="51"/>
      <c r="D27" s="14"/>
      <c r="E27" s="38" t="s">
        <v>347</v>
      </c>
      <c r="F27" s="115">
        <f>F28+F82+F110+F186+F373</f>
        <v>17567.75</v>
      </c>
      <c r="G27" s="115" t="e">
        <f>G28+G82+G110+G186+G373</f>
        <v>#REF!</v>
      </c>
      <c r="H27" s="115" t="e">
        <f>H28+H82+H110+H186+H373</f>
        <v>#REF!</v>
      </c>
      <c r="I27" s="115">
        <f>I28+I82+I110+I186+I373</f>
        <v>18367.85</v>
      </c>
      <c r="J27" s="115">
        <f>J28+J82+J110+J186+J373</f>
        <v>19056.75</v>
      </c>
      <c r="K27" s="40"/>
      <c r="L27" s="41"/>
    </row>
    <row r="28" spans="1:12" s="6" customFormat="1" ht="12.75">
      <c r="A28" s="88" t="s">
        <v>66</v>
      </c>
      <c r="B28" s="20" t="s">
        <v>15</v>
      </c>
      <c r="C28" s="20"/>
      <c r="D28" s="20"/>
      <c r="E28" s="34" t="s">
        <v>21</v>
      </c>
      <c r="F28" s="125">
        <f>F37+F29</f>
        <v>444.85</v>
      </c>
      <c r="G28" s="125" t="e">
        <f>G37+G29</f>
        <v>#REF!</v>
      </c>
      <c r="H28" s="125" t="e">
        <f>H37+H29</f>
        <v>#REF!</v>
      </c>
      <c r="I28" s="125">
        <f>I37+I29</f>
        <v>2492.75</v>
      </c>
      <c r="J28" s="125">
        <f>J37+J29</f>
        <v>1418.85</v>
      </c>
      <c r="K28" s="15"/>
      <c r="L28" s="41"/>
    </row>
    <row r="29" spans="1:12" s="6" customFormat="1" ht="12.75" hidden="1">
      <c r="A29" s="88" t="s">
        <v>66</v>
      </c>
      <c r="B29" s="20" t="s">
        <v>420</v>
      </c>
      <c r="C29" s="20"/>
      <c r="D29" s="20"/>
      <c r="E29" s="38" t="s">
        <v>421</v>
      </c>
      <c r="F29" s="125">
        <f>F30</f>
        <v>0</v>
      </c>
      <c r="G29" s="125">
        <f>G30</f>
        <v>0</v>
      </c>
      <c r="H29" s="125">
        <f>H30</f>
        <v>0</v>
      </c>
      <c r="I29" s="125">
        <f>I30</f>
        <v>0</v>
      </c>
      <c r="J29" s="125">
        <f>J30</f>
        <v>0</v>
      </c>
      <c r="K29" s="15"/>
      <c r="L29" s="41"/>
    </row>
    <row r="30" spans="1:12" s="6" customFormat="1" ht="12.75" hidden="1">
      <c r="A30" s="88" t="s">
        <v>66</v>
      </c>
      <c r="B30" s="20" t="s">
        <v>420</v>
      </c>
      <c r="C30" s="20" t="s">
        <v>219</v>
      </c>
      <c r="D30" s="74"/>
      <c r="E30" s="38" t="s">
        <v>60</v>
      </c>
      <c r="F30" s="125">
        <f aca="true" t="shared" si="1" ref="F30:F35">F31</f>
        <v>0</v>
      </c>
      <c r="G30" s="125">
        <f>G31</f>
        <v>0</v>
      </c>
      <c r="H30" s="125">
        <f>H31</f>
        <v>0</v>
      </c>
      <c r="I30" s="125">
        <f>I31</f>
        <v>0</v>
      </c>
      <c r="J30" s="125">
        <f>J31</f>
        <v>0</v>
      </c>
      <c r="K30" s="15"/>
      <c r="L30" s="41"/>
    </row>
    <row r="31" spans="1:12" s="6" customFormat="1" ht="15.75" customHeight="1" hidden="1">
      <c r="A31" s="88" t="s">
        <v>66</v>
      </c>
      <c r="B31" s="20" t="s">
        <v>420</v>
      </c>
      <c r="C31" s="20" t="s">
        <v>414</v>
      </c>
      <c r="D31" s="74"/>
      <c r="E31" s="35" t="s">
        <v>415</v>
      </c>
      <c r="F31" s="125">
        <f t="shared" si="1"/>
        <v>0</v>
      </c>
      <c r="G31" s="125">
        <f aca="true" t="shared" si="2" ref="G31:J35">G32</f>
        <v>0</v>
      </c>
      <c r="H31" s="125">
        <f t="shared" si="2"/>
        <v>0</v>
      </c>
      <c r="I31" s="125">
        <f t="shared" si="2"/>
        <v>0</v>
      </c>
      <c r="J31" s="125">
        <f t="shared" si="2"/>
        <v>0</v>
      </c>
      <c r="K31" s="15"/>
      <c r="L31" s="41"/>
    </row>
    <row r="32" spans="1:12" s="6" customFormat="1" ht="14.25" customHeight="1" hidden="1">
      <c r="A32" s="88" t="s">
        <v>66</v>
      </c>
      <c r="B32" s="14" t="s">
        <v>420</v>
      </c>
      <c r="C32" s="14" t="s">
        <v>414</v>
      </c>
      <c r="D32" s="21"/>
      <c r="E32" s="53" t="s">
        <v>243</v>
      </c>
      <c r="F32" s="140">
        <f t="shared" si="1"/>
        <v>0</v>
      </c>
      <c r="G32" s="140">
        <f t="shared" si="2"/>
        <v>0</v>
      </c>
      <c r="H32" s="140">
        <f t="shared" si="2"/>
        <v>0</v>
      </c>
      <c r="I32" s="140">
        <f t="shared" si="2"/>
        <v>0</v>
      </c>
      <c r="J32" s="140">
        <f t="shared" si="2"/>
        <v>0</v>
      </c>
      <c r="K32" s="15"/>
      <c r="L32" s="41"/>
    </row>
    <row r="33" spans="1:12" s="6" customFormat="1" ht="12.75" hidden="1">
      <c r="A33" s="88" t="s">
        <v>66</v>
      </c>
      <c r="B33" s="14" t="s">
        <v>420</v>
      </c>
      <c r="C33" s="14" t="s">
        <v>416</v>
      </c>
      <c r="D33" s="74"/>
      <c r="E33" s="35" t="s">
        <v>221</v>
      </c>
      <c r="F33" s="140">
        <f t="shared" si="1"/>
        <v>0</v>
      </c>
      <c r="G33" s="140">
        <f t="shared" si="2"/>
        <v>0</v>
      </c>
      <c r="H33" s="140">
        <f t="shared" si="2"/>
        <v>0</v>
      </c>
      <c r="I33" s="140">
        <f t="shared" si="2"/>
        <v>0</v>
      </c>
      <c r="J33" s="140">
        <f t="shared" si="2"/>
        <v>0</v>
      </c>
      <c r="K33" s="15"/>
      <c r="L33" s="41"/>
    </row>
    <row r="34" spans="1:12" s="6" customFormat="1" ht="22.5" hidden="1">
      <c r="A34" s="88" t="s">
        <v>66</v>
      </c>
      <c r="B34" s="14" t="s">
        <v>420</v>
      </c>
      <c r="C34" s="14" t="s">
        <v>417</v>
      </c>
      <c r="D34" s="74"/>
      <c r="E34" s="53" t="s">
        <v>419</v>
      </c>
      <c r="F34" s="140">
        <f t="shared" si="1"/>
        <v>0</v>
      </c>
      <c r="G34" s="140">
        <f t="shared" si="2"/>
        <v>0</v>
      </c>
      <c r="H34" s="140">
        <f t="shared" si="2"/>
        <v>0</v>
      </c>
      <c r="I34" s="140">
        <f t="shared" si="2"/>
        <v>0</v>
      </c>
      <c r="J34" s="140">
        <f t="shared" si="2"/>
        <v>0</v>
      </c>
      <c r="K34" s="15"/>
      <c r="L34" s="41"/>
    </row>
    <row r="35" spans="1:12" s="6" customFormat="1" ht="12.75" hidden="1">
      <c r="A35" s="88" t="s">
        <v>66</v>
      </c>
      <c r="B35" s="14" t="s">
        <v>420</v>
      </c>
      <c r="C35" s="14" t="s">
        <v>418</v>
      </c>
      <c r="D35" s="74"/>
      <c r="E35" s="36" t="s">
        <v>64</v>
      </c>
      <c r="F35" s="140">
        <f t="shared" si="1"/>
        <v>0</v>
      </c>
      <c r="G35" s="140">
        <f t="shared" si="2"/>
        <v>0</v>
      </c>
      <c r="H35" s="140">
        <f t="shared" si="2"/>
        <v>0</v>
      </c>
      <c r="I35" s="140">
        <f t="shared" si="2"/>
        <v>0</v>
      </c>
      <c r="J35" s="140">
        <f t="shared" si="2"/>
        <v>0</v>
      </c>
      <c r="K35" s="15"/>
      <c r="L35" s="41"/>
    </row>
    <row r="36" spans="1:12" s="6" customFormat="1" ht="12.75" hidden="1">
      <c r="A36" s="88" t="s">
        <v>66</v>
      </c>
      <c r="B36" s="14" t="s">
        <v>420</v>
      </c>
      <c r="C36" s="14" t="s">
        <v>418</v>
      </c>
      <c r="D36" s="21" t="s">
        <v>58</v>
      </c>
      <c r="E36" s="36" t="s">
        <v>59</v>
      </c>
      <c r="F36" s="140"/>
      <c r="G36" s="125"/>
      <c r="H36" s="125"/>
      <c r="I36" s="125"/>
      <c r="J36" s="125"/>
      <c r="K36" s="168"/>
      <c r="L36" s="41"/>
    </row>
    <row r="37" spans="1:12" s="6" customFormat="1" ht="12.75">
      <c r="A37" s="88" t="s">
        <v>66</v>
      </c>
      <c r="B37" s="20" t="s">
        <v>38</v>
      </c>
      <c r="C37" s="20"/>
      <c r="D37" s="20"/>
      <c r="E37" s="34" t="s">
        <v>22</v>
      </c>
      <c r="F37" s="125">
        <f>F48+F38+F73</f>
        <v>444.85</v>
      </c>
      <c r="G37" s="125" t="e">
        <f>G48+G38+G73</f>
        <v>#REF!</v>
      </c>
      <c r="H37" s="125" t="e">
        <f>H48+H38+H73</f>
        <v>#REF!</v>
      </c>
      <c r="I37" s="125">
        <f>I48+I38+I73</f>
        <v>2492.75</v>
      </c>
      <c r="J37" s="125">
        <f>J48+J38+J73</f>
        <v>1418.85</v>
      </c>
      <c r="K37" s="28"/>
      <c r="L37" s="41"/>
    </row>
    <row r="38" spans="1:12" s="6" customFormat="1" ht="22.5">
      <c r="A38" s="88" t="s">
        <v>66</v>
      </c>
      <c r="B38" s="20" t="s">
        <v>38</v>
      </c>
      <c r="C38" s="20" t="s">
        <v>222</v>
      </c>
      <c r="D38" s="20"/>
      <c r="E38" s="38" t="s">
        <v>432</v>
      </c>
      <c r="F38" s="125">
        <f>F39</f>
        <v>250</v>
      </c>
      <c r="G38" s="125">
        <f aca="true" t="shared" si="3" ref="G38:J40">G39</f>
        <v>0</v>
      </c>
      <c r="H38" s="125">
        <f t="shared" si="3"/>
        <v>0</v>
      </c>
      <c r="I38" s="125">
        <f t="shared" si="3"/>
        <v>2203.9</v>
      </c>
      <c r="J38" s="125">
        <f t="shared" si="3"/>
        <v>1160</v>
      </c>
      <c r="K38" s="28"/>
      <c r="L38" s="41"/>
    </row>
    <row r="39" spans="1:12" s="6" customFormat="1" ht="22.5">
      <c r="A39" s="91" t="s">
        <v>66</v>
      </c>
      <c r="B39" s="14" t="s">
        <v>38</v>
      </c>
      <c r="C39" s="14" t="s">
        <v>223</v>
      </c>
      <c r="D39" s="14"/>
      <c r="E39" s="53" t="s">
        <v>160</v>
      </c>
      <c r="F39" s="140">
        <f>F40</f>
        <v>250</v>
      </c>
      <c r="G39" s="140">
        <f t="shared" si="3"/>
        <v>0</v>
      </c>
      <c r="H39" s="140">
        <f t="shared" si="3"/>
        <v>0</v>
      </c>
      <c r="I39" s="140">
        <f t="shared" si="3"/>
        <v>2203.9</v>
      </c>
      <c r="J39" s="140">
        <f t="shared" si="3"/>
        <v>1160</v>
      </c>
      <c r="K39" s="28"/>
      <c r="L39" s="41"/>
    </row>
    <row r="40" spans="1:12" s="6" customFormat="1" ht="12.75">
      <c r="A40" s="88" t="s">
        <v>66</v>
      </c>
      <c r="B40" s="14" t="s">
        <v>38</v>
      </c>
      <c r="C40" s="14" t="s">
        <v>224</v>
      </c>
      <c r="D40" s="14"/>
      <c r="E40" s="35" t="s">
        <v>161</v>
      </c>
      <c r="F40" s="140">
        <f>F41</f>
        <v>250</v>
      </c>
      <c r="G40" s="140">
        <f t="shared" si="3"/>
        <v>0</v>
      </c>
      <c r="H40" s="140">
        <f t="shared" si="3"/>
        <v>0</v>
      </c>
      <c r="I40" s="140">
        <f t="shared" si="3"/>
        <v>2203.9</v>
      </c>
      <c r="J40" s="140">
        <f t="shared" si="3"/>
        <v>1160</v>
      </c>
      <c r="K40" s="28"/>
      <c r="L40" s="41"/>
    </row>
    <row r="41" spans="1:12" s="6" customFormat="1" ht="12.75">
      <c r="A41" s="88" t="s">
        <v>66</v>
      </c>
      <c r="B41" s="14" t="s">
        <v>38</v>
      </c>
      <c r="C41" s="14" t="s">
        <v>225</v>
      </c>
      <c r="D41" s="14"/>
      <c r="E41" s="35" t="s">
        <v>221</v>
      </c>
      <c r="F41" s="140">
        <f>F42+F44+F46</f>
        <v>250</v>
      </c>
      <c r="G41" s="140">
        <f>G42+G44+G46</f>
        <v>0</v>
      </c>
      <c r="H41" s="140">
        <f>H42+H44+H46</f>
        <v>0</v>
      </c>
      <c r="I41" s="140">
        <f>I42+I44+I46</f>
        <v>2203.9</v>
      </c>
      <c r="J41" s="140">
        <f>J42+J44+J46</f>
        <v>1160</v>
      </c>
      <c r="K41" s="28"/>
      <c r="L41" s="41"/>
    </row>
    <row r="42" spans="1:12" s="6" customFormat="1" ht="45">
      <c r="A42" s="88" t="s">
        <v>66</v>
      </c>
      <c r="B42" s="14" t="s">
        <v>38</v>
      </c>
      <c r="C42" s="14" t="s">
        <v>226</v>
      </c>
      <c r="D42" s="14"/>
      <c r="E42" s="53" t="s">
        <v>162</v>
      </c>
      <c r="F42" s="140">
        <f>F43</f>
        <v>0</v>
      </c>
      <c r="G42" s="140">
        <f>G43</f>
        <v>0</v>
      </c>
      <c r="H42" s="140">
        <f>H43</f>
        <v>0</v>
      </c>
      <c r="I42" s="140">
        <f>I43</f>
        <v>1500</v>
      </c>
      <c r="J42" s="140">
        <f>J43</f>
        <v>0</v>
      </c>
      <c r="K42" s="28"/>
      <c r="L42" s="41"/>
    </row>
    <row r="43" spans="1:12" s="6" customFormat="1" ht="22.5">
      <c r="A43" s="88" t="s">
        <v>66</v>
      </c>
      <c r="B43" s="14" t="s">
        <v>38</v>
      </c>
      <c r="C43" s="14" t="s">
        <v>226</v>
      </c>
      <c r="D43" s="14" t="s">
        <v>55</v>
      </c>
      <c r="E43" s="36" t="s">
        <v>436</v>
      </c>
      <c r="F43" s="140"/>
      <c r="G43" s="140"/>
      <c r="H43" s="140"/>
      <c r="I43" s="140">
        <v>1500</v>
      </c>
      <c r="J43" s="140"/>
      <c r="K43" s="29"/>
      <c r="L43" s="41"/>
    </row>
    <row r="44" spans="1:12" s="6" customFormat="1" ht="12.75">
      <c r="A44" s="88" t="s">
        <v>66</v>
      </c>
      <c r="B44" s="14" t="s">
        <v>38</v>
      </c>
      <c r="C44" s="14" t="s">
        <v>429</v>
      </c>
      <c r="D44" s="14"/>
      <c r="E44" s="55" t="s">
        <v>430</v>
      </c>
      <c r="F44" s="140">
        <f>F45</f>
        <v>0</v>
      </c>
      <c r="G44" s="140">
        <f>G45</f>
        <v>0</v>
      </c>
      <c r="H44" s="140">
        <f>H45</f>
        <v>0</v>
      </c>
      <c r="I44" s="140">
        <f>I45</f>
        <v>453.9</v>
      </c>
      <c r="J44" s="140">
        <f>J45</f>
        <v>500</v>
      </c>
      <c r="K44" s="28"/>
      <c r="L44" s="41"/>
    </row>
    <row r="45" spans="1:12" s="6" customFormat="1" ht="22.5">
      <c r="A45" s="88" t="s">
        <v>66</v>
      </c>
      <c r="B45" s="14" t="s">
        <v>38</v>
      </c>
      <c r="C45" s="14" t="s">
        <v>429</v>
      </c>
      <c r="D45" s="14" t="s">
        <v>55</v>
      </c>
      <c r="E45" s="36" t="s">
        <v>436</v>
      </c>
      <c r="F45" s="125"/>
      <c r="G45" s="152"/>
      <c r="H45" s="152"/>
      <c r="I45" s="140">
        <v>453.9</v>
      </c>
      <c r="J45" s="140">
        <v>500</v>
      </c>
      <c r="K45" s="28"/>
      <c r="L45" s="41"/>
    </row>
    <row r="46" spans="1:12" s="6" customFormat="1" ht="12.75">
      <c r="A46" s="88" t="s">
        <v>66</v>
      </c>
      <c r="B46" s="14" t="s">
        <v>38</v>
      </c>
      <c r="C46" s="14" t="s">
        <v>448</v>
      </c>
      <c r="D46" s="14"/>
      <c r="E46" s="55" t="s">
        <v>449</v>
      </c>
      <c r="F46" s="140">
        <f>F47</f>
        <v>250</v>
      </c>
      <c r="G46" s="140">
        <f>G47</f>
        <v>0</v>
      </c>
      <c r="H46" s="140">
        <f>H47</f>
        <v>0</v>
      </c>
      <c r="I46" s="140">
        <f>I47</f>
        <v>250</v>
      </c>
      <c r="J46" s="140">
        <f>J47</f>
        <v>660</v>
      </c>
      <c r="K46" s="28"/>
      <c r="L46" s="41"/>
    </row>
    <row r="47" spans="1:12" s="6" customFormat="1" ht="22.5">
      <c r="A47" s="88" t="s">
        <v>66</v>
      </c>
      <c r="B47" s="14" t="s">
        <v>38</v>
      </c>
      <c r="C47" s="14" t="s">
        <v>448</v>
      </c>
      <c r="D47" s="14" t="s">
        <v>55</v>
      </c>
      <c r="E47" s="36" t="s">
        <v>436</v>
      </c>
      <c r="F47" s="140">
        <v>250</v>
      </c>
      <c r="G47" s="152"/>
      <c r="H47" s="152"/>
      <c r="I47" s="140">
        <v>250</v>
      </c>
      <c r="J47" s="140">
        <v>660</v>
      </c>
      <c r="K47" s="29"/>
      <c r="L47" s="41"/>
    </row>
    <row r="48" spans="1:12" s="6" customFormat="1" ht="33.75">
      <c r="A48" s="88" t="s">
        <v>66</v>
      </c>
      <c r="B48" s="20" t="s">
        <v>38</v>
      </c>
      <c r="C48" s="20" t="s">
        <v>227</v>
      </c>
      <c r="D48" s="20"/>
      <c r="E48" s="34" t="s">
        <v>433</v>
      </c>
      <c r="F48" s="125">
        <f>F49+F66</f>
        <v>180</v>
      </c>
      <c r="G48" s="125" t="e">
        <f>G49+G66</f>
        <v>#REF!</v>
      </c>
      <c r="H48" s="125" t="e">
        <f>H49+H66</f>
        <v>#REF!</v>
      </c>
      <c r="I48" s="125">
        <f>I49+I66</f>
        <v>274</v>
      </c>
      <c r="J48" s="125">
        <f>J49+J66</f>
        <v>244</v>
      </c>
      <c r="K48" s="28"/>
      <c r="L48" s="41"/>
    </row>
    <row r="49" spans="1:12" s="6" customFormat="1" ht="12.75">
      <c r="A49" s="88" t="s">
        <v>66</v>
      </c>
      <c r="B49" s="20" t="s">
        <v>38</v>
      </c>
      <c r="C49" s="20" t="s">
        <v>228</v>
      </c>
      <c r="D49" s="177"/>
      <c r="E49" s="178" t="s">
        <v>1</v>
      </c>
      <c r="F49" s="125">
        <f>F50+F58</f>
        <v>104</v>
      </c>
      <c r="G49" s="125" t="e">
        <f>G50+G58</f>
        <v>#REF!</v>
      </c>
      <c r="H49" s="125" t="e">
        <f>H50+H58</f>
        <v>#REF!</v>
      </c>
      <c r="I49" s="125">
        <f>I50+I58</f>
        <v>184</v>
      </c>
      <c r="J49" s="125">
        <f>J50+J58</f>
        <v>154</v>
      </c>
      <c r="K49" s="28"/>
      <c r="L49" s="41"/>
    </row>
    <row r="50" spans="1:12" s="6" customFormat="1" ht="22.5">
      <c r="A50" s="88" t="s">
        <v>66</v>
      </c>
      <c r="B50" s="14" t="s">
        <v>38</v>
      </c>
      <c r="C50" s="14" t="s">
        <v>229</v>
      </c>
      <c r="D50" s="54"/>
      <c r="E50" s="36" t="s">
        <v>107</v>
      </c>
      <c r="F50" s="140">
        <f>F51</f>
        <v>60</v>
      </c>
      <c r="G50" s="140" t="e">
        <f>G51</f>
        <v>#REF!</v>
      </c>
      <c r="H50" s="140" t="e">
        <f>H51</f>
        <v>#REF!</v>
      </c>
      <c r="I50" s="140">
        <f>I51</f>
        <v>140</v>
      </c>
      <c r="J50" s="140">
        <f>J51</f>
        <v>140</v>
      </c>
      <c r="K50" s="28"/>
      <c r="L50" s="41"/>
    </row>
    <row r="51" spans="1:12" s="6" customFormat="1" ht="12.75">
      <c r="A51" s="88" t="s">
        <v>66</v>
      </c>
      <c r="B51" s="14" t="s">
        <v>38</v>
      </c>
      <c r="C51" s="14" t="s">
        <v>230</v>
      </c>
      <c r="D51" s="54"/>
      <c r="E51" s="35" t="s">
        <v>221</v>
      </c>
      <c r="F51" s="140">
        <f>F52+F54+F56</f>
        <v>60</v>
      </c>
      <c r="G51" s="140" t="e">
        <f>G52+G54+G56</f>
        <v>#REF!</v>
      </c>
      <c r="H51" s="140" t="e">
        <f>H52+H54+H56</f>
        <v>#REF!</v>
      </c>
      <c r="I51" s="140">
        <f>I52+I54+I56</f>
        <v>140</v>
      </c>
      <c r="J51" s="140">
        <f>J52+J54+J56</f>
        <v>140</v>
      </c>
      <c r="K51" s="28"/>
      <c r="L51" s="41"/>
    </row>
    <row r="52" spans="1:12" s="6" customFormat="1" ht="33.75">
      <c r="A52" s="88" t="s">
        <v>66</v>
      </c>
      <c r="B52" s="14" t="s">
        <v>38</v>
      </c>
      <c r="C52" s="14" t="s">
        <v>231</v>
      </c>
      <c r="D52" s="54"/>
      <c r="E52" s="55" t="s">
        <v>108</v>
      </c>
      <c r="F52" s="140">
        <f>F53</f>
        <v>30</v>
      </c>
      <c r="G52" s="140">
        <f>G53</f>
        <v>0</v>
      </c>
      <c r="H52" s="140">
        <f>H53</f>
        <v>0</v>
      </c>
      <c r="I52" s="140">
        <f>I53</f>
        <v>100</v>
      </c>
      <c r="J52" s="140">
        <f>J53</f>
        <v>100</v>
      </c>
      <c r="K52" s="28"/>
      <c r="L52" s="41"/>
    </row>
    <row r="53" spans="1:12" s="6" customFormat="1" ht="22.5">
      <c r="A53" s="88" t="s">
        <v>66</v>
      </c>
      <c r="B53" s="14" t="s">
        <v>38</v>
      </c>
      <c r="C53" s="14" t="s">
        <v>231</v>
      </c>
      <c r="D53" s="21" t="s">
        <v>55</v>
      </c>
      <c r="E53" s="36" t="s">
        <v>436</v>
      </c>
      <c r="F53" s="140">
        <v>30</v>
      </c>
      <c r="G53" s="142"/>
      <c r="H53" s="143"/>
      <c r="I53" s="140">
        <v>100</v>
      </c>
      <c r="J53" s="140">
        <v>100</v>
      </c>
      <c r="K53" s="133"/>
      <c r="L53" s="41"/>
    </row>
    <row r="54" spans="1:12" s="6" customFormat="1" ht="22.5">
      <c r="A54" s="88" t="s">
        <v>66</v>
      </c>
      <c r="B54" s="14" t="s">
        <v>38</v>
      </c>
      <c r="C54" s="14" t="s">
        <v>232</v>
      </c>
      <c r="D54" s="21"/>
      <c r="E54" s="55" t="s">
        <v>109</v>
      </c>
      <c r="F54" s="140">
        <f>F55</f>
        <v>30</v>
      </c>
      <c r="G54" s="140">
        <f>G55</f>
        <v>0</v>
      </c>
      <c r="H54" s="140">
        <f>H55</f>
        <v>0</v>
      </c>
      <c r="I54" s="140">
        <f>I55</f>
        <v>30</v>
      </c>
      <c r="J54" s="140">
        <f>J55</f>
        <v>30</v>
      </c>
      <c r="K54" s="28"/>
      <c r="L54" s="41"/>
    </row>
    <row r="55" spans="1:12" s="6" customFormat="1" ht="22.5">
      <c r="A55" s="88" t="s">
        <v>66</v>
      </c>
      <c r="B55" s="14" t="s">
        <v>38</v>
      </c>
      <c r="C55" s="14" t="s">
        <v>232</v>
      </c>
      <c r="D55" s="21" t="s">
        <v>55</v>
      </c>
      <c r="E55" s="36" t="s">
        <v>436</v>
      </c>
      <c r="F55" s="140">
        <v>30</v>
      </c>
      <c r="G55" s="142"/>
      <c r="H55" s="143"/>
      <c r="I55" s="140">
        <v>30</v>
      </c>
      <c r="J55" s="140">
        <v>30</v>
      </c>
      <c r="K55" s="29"/>
      <c r="L55" s="41"/>
    </row>
    <row r="56" spans="1:12" s="6" customFormat="1" ht="12.75">
      <c r="A56" s="88" t="s">
        <v>66</v>
      </c>
      <c r="B56" s="14" t="s">
        <v>38</v>
      </c>
      <c r="C56" s="14" t="s">
        <v>233</v>
      </c>
      <c r="D56" s="21"/>
      <c r="E56" s="55" t="s">
        <v>110</v>
      </c>
      <c r="F56" s="140">
        <f>F57</f>
        <v>0</v>
      </c>
      <c r="G56" s="140" t="e">
        <f>G57</f>
        <v>#REF!</v>
      </c>
      <c r="H56" s="140" t="e">
        <f>H57</f>
        <v>#REF!</v>
      </c>
      <c r="I56" s="140">
        <f>I57</f>
        <v>10</v>
      </c>
      <c r="J56" s="140">
        <f>J57</f>
        <v>10</v>
      </c>
      <c r="K56" s="29"/>
      <c r="L56" s="41"/>
    </row>
    <row r="57" spans="1:12" s="6" customFormat="1" ht="22.5">
      <c r="A57" s="88" t="s">
        <v>66</v>
      </c>
      <c r="B57" s="14" t="s">
        <v>38</v>
      </c>
      <c r="C57" s="14" t="s">
        <v>233</v>
      </c>
      <c r="D57" s="21" t="s">
        <v>55</v>
      </c>
      <c r="E57" s="36" t="s">
        <v>436</v>
      </c>
      <c r="F57" s="125"/>
      <c r="G57" s="142" t="e">
        <f>#REF!</f>
        <v>#REF!</v>
      </c>
      <c r="H57" s="143" t="e">
        <f>#REF!</f>
        <v>#REF!</v>
      </c>
      <c r="I57" s="140">
        <v>10</v>
      </c>
      <c r="J57" s="140">
        <v>10</v>
      </c>
      <c r="K57" s="29"/>
      <c r="L57" s="41"/>
    </row>
    <row r="58" spans="1:12" s="6" customFormat="1" ht="12.75">
      <c r="A58" s="88" t="s">
        <v>66</v>
      </c>
      <c r="B58" s="14" t="s">
        <v>38</v>
      </c>
      <c r="C58" s="14" t="s">
        <v>234</v>
      </c>
      <c r="D58" s="21"/>
      <c r="E58" s="36" t="s">
        <v>362</v>
      </c>
      <c r="F58" s="140">
        <f>F59</f>
        <v>44</v>
      </c>
      <c r="G58" s="140">
        <f>G59</f>
        <v>0</v>
      </c>
      <c r="H58" s="140">
        <f>H59</f>
        <v>0</v>
      </c>
      <c r="I58" s="140">
        <f>I59</f>
        <v>44</v>
      </c>
      <c r="J58" s="140">
        <f>J59</f>
        <v>14</v>
      </c>
      <c r="K58" s="28"/>
      <c r="L58" s="41"/>
    </row>
    <row r="59" spans="1:12" s="6" customFormat="1" ht="12.75">
      <c r="A59" s="88" t="s">
        <v>66</v>
      </c>
      <c r="B59" s="14" t="s">
        <v>38</v>
      </c>
      <c r="C59" s="14" t="s">
        <v>235</v>
      </c>
      <c r="D59" s="21"/>
      <c r="E59" s="35" t="s">
        <v>221</v>
      </c>
      <c r="F59" s="140">
        <f>F62+F60+F64</f>
        <v>44</v>
      </c>
      <c r="G59" s="140">
        <f>G62+G60+G64</f>
        <v>0</v>
      </c>
      <c r="H59" s="140">
        <f>H62+H60+H64</f>
        <v>0</v>
      </c>
      <c r="I59" s="140">
        <f>I62+I60+I64</f>
        <v>44</v>
      </c>
      <c r="J59" s="140">
        <f>J62+J60+J64</f>
        <v>14</v>
      </c>
      <c r="K59" s="28"/>
      <c r="L59" s="41"/>
    </row>
    <row r="60" spans="1:12" s="6" customFormat="1" ht="45">
      <c r="A60" s="88" t="s">
        <v>66</v>
      </c>
      <c r="B60" s="14" t="s">
        <v>38</v>
      </c>
      <c r="C60" s="14" t="s">
        <v>373</v>
      </c>
      <c r="D60" s="21"/>
      <c r="E60" s="53" t="s">
        <v>477</v>
      </c>
      <c r="F60" s="140">
        <f>F61</f>
        <v>14</v>
      </c>
      <c r="G60" s="140">
        <f>G61</f>
        <v>0</v>
      </c>
      <c r="H60" s="140">
        <f>H61</f>
        <v>0</v>
      </c>
      <c r="I60" s="140">
        <f>I61</f>
        <v>14</v>
      </c>
      <c r="J60" s="140">
        <f>J61</f>
        <v>14</v>
      </c>
      <c r="K60" s="28"/>
      <c r="L60" s="41"/>
    </row>
    <row r="61" spans="1:12" s="6" customFormat="1" ht="22.5">
      <c r="A61" s="88" t="s">
        <v>66</v>
      </c>
      <c r="B61" s="14" t="s">
        <v>38</v>
      </c>
      <c r="C61" s="14" t="s">
        <v>373</v>
      </c>
      <c r="D61" s="21" t="s">
        <v>55</v>
      </c>
      <c r="E61" s="36" t="s">
        <v>436</v>
      </c>
      <c r="F61" s="140">
        <v>14</v>
      </c>
      <c r="G61" s="142"/>
      <c r="H61" s="143"/>
      <c r="I61" s="140">
        <v>14</v>
      </c>
      <c r="J61" s="140">
        <v>14</v>
      </c>
      <c r="K61" s="29"/>
      <c r="L61" s="41"/>
    </row>
    <row r="62" spans="1:12" s="6" customFormat="1" ht="12.75">
      <c r="A62" s="88" t="s">
        <v>66</v>
      </c>
      <c r="B62" s="14" t="s">
        <v>38</v>
      </c>
      <c r="C62" s="14" t="s">
        <v>370</v>
      </c>
      <c r="D62" s="21"/>
      <c r="E62" s="55" t="s">
        <v>371</v>
      </c>
      <c r="F62" s="140">
        <f>F63</f>
        <v>8</v>
      </c>
      <c r="G62" s="140">
        <f>G63</f>
        <v>0</v>
      </c>
      <c r="H62" s="140">
        <f>H63</f>
        <v>0</v>
      </c>
      <c r="I62" s="140">
        <f>I63</f>
        <v>8</v>
      </c>
      <c r="J62" s="140">
        <f>J63</f>
        <v>0</v>
      </c>
      <c r="K62" s="28"/>
      <c r="L62" s="41"/>
    </row>
    <row r="63" spans="1:12" s="6" customFormat="1" ht="22.5">
      <c r="A63" s="88" t="s">
        <v>66</v>
      </c>
      <c r="B63" s="14" t="s">
        <v>38</v>
      </c>
      <c r="C63" s="14" t="s">
        <v>370</v>
      </c>
      <c r="D63" s="21" t="s">
        <v>55</v>
      </c>
      <c r="E63" s="36" t="s">
        <v>436</v>
      </c>
      <c r="F63" s="140">
        <v>8</v>
      </c>
      <c r="G63" s="142"/>
      <c r="H63" s="143"/>
      <c r="I63" s="140">
        <v>8</v>
      </c>
      <c r="J63" s="140"/>
      <c r="K63" s="29"/>
      <c r="L63" s="41"/>
    </row>
    <row r="64" spans="1:12" s="6" customFormat="1" ht="21.75" customHeight="1">
      <c r="A64" s="88" t="s">
        <v>66</v>
      </c>
      <c r="B64" s="14" t="s">
        <v>38</v>
      </c>
      <c r="C64" s="14" t="s">
        <v>402</v>
      </c>
      <c r="D64" s="21"/>
      <c r="E64" s="55" t="s">
        <v>403</v>
      </c>
      <c r="F64" s="140">
        <f>F65</f>
        <v>22</v>
      </c>
      <c r="G64" s="140">
        <f>G65</f>
        <v>0</v>
      </c>
      <c r="H64" s="140">
        <f>H65</f>
        <v>0</v>
      </c>
      <c r="I64" s="140">
        <f>I65</f>
        <v>22</v>
      </c>
      <c r="J64" s="140">
        <f>J65</f>
        <v>0</v>
      </c>
      <c r="K64" s="29"/>
      <c r="L64" s="41"/>
    </row>
    <row r="65" spans="1:12" s="6" customFormat="1" ht="22.5">
      <c r="A65" s="88" t="s">
        <v>66</v>
      </c>
      <c r="B65" s="14" t="s">
        <v>38</v>
      </c>
      <c r="C65" s="14" t="s">
        <v>402</v>
      </c>
      <c r="D65" s="21" t="s">
        <v>55</v>
      </c>
      <c r="E65" s="36" t="s">
        <v>436</v>
      </c>
      <c r="F65" s="140">
        <v>22</v>
      </c>
      <c r="G65" s="142"/>
      <c r="H65" s="143"/>
      <c r="I65" s="140">
        <v>22</v>
      </c>
      <c r="J65" s="140"/>
      <c r="K65" s="29"/>
      <c r="L65" s="41"/>
    </row>
    <row r="66" spans="1:12" s="6" customFormat="1" ht="12.75">
      <c r="A66" s="88" t="s">
        <v>66</v>
      </c>
      <c r="B66" s="20" t="s">
        <v>38</v>
      </c>
      <c r="C66" s="20" t="s">
        <v>236</v>
      </c>
      <c r="D66" s="180"/>
      <c r="E66" s="178" t="s">
        <v>2</v>
      </c>
      <c r="F66" s="125">
        <f>F67</f>
        <v>76</v>
      </c>
      <c r="G66" s="125">
        <f aca="true" t="shared" si="4" ref="G66:J67">G67</f>
        <v>0</v>
      </c>
      <c r="H66" s="125">
        <f t="shared" si="4"/>
        <v>0</v>
      </c>
      <c r="I66" s="125">
        <f t="shared" si="4"/>
        <v>90</v>
      </c>
      <c r="J66" s="125">
        <f t="shared" si="4"/>
        <v>90</v>
      </c>
      <c r="K66" s="28"/>
      <c r="L66" s="41"/>
    </row>
    <row r="67" spans="1:12" s="6" customFormat="1" ht="27.75" customHeight="1">
      <c r="A67" s="88" t="s">
        <v>66</v>
      </c>
      <c r="B67" s="14" t="s">
        <v>38</v>
      </c>
      <c r="C67" s="14" t="s">
        <v>237</v>
      </c>
      <c r="D67" s="56"/>
      <c r="E67" s="36" t="s">
        <v>113</v>
      </c>
      <c r="F67" s="140">
        <f>F68</f>
        <v>76</v>
      </c>
      <c r="G67" s="140">
        <f t="shared" si="4"/>
        <v>0</v>
      </c>
      <c r="H67" s="140">
        <f t="shared" si="4"/>
        <v>0</v>
      </c>
      <c r="I67" s="140">
        <f t="shared" si="4"/>
        <v>90</v>
      </c>
      <c r="J67" s="140">
        <f t="shared" si="4"/>
        <v>90</v>
      </c>
      <c r="K67" s="28"/>
      <c r="L67" s="41"/>
    </row>
    <row r="68" spans="1:12" s="6" customFormat="1" ht="12.75">
      <c r="A68" s="88" t="s">
        <v>66</v>
      </c>
      <c r="B68" s="14" t="s">
        <v>38</v>
      </c>
      <c r="C68" s="14" t="s">
        <v>238</v>
      </c>
      <c r="D68" s="56"/>
      <c r="E68" s="35" t="s">
        <v>221</v>
      </c>
      <c r="F68" s="140">
        <f>F69+F71</f>
        <v>76</v>
      </c>
      <c r="G68" s="140">
        <f>G69+G71</f>
        <v>0</v>
      </c>
      <c r="H68" s="140">
        <f>H69+H71</f>
        <v>0</v>
      </c>
      <c r="I68" s="140">
        <f>I69+I71</f>
        <v>90</v>
      </c>
      <c r="J68" s="140">
        <f>J69+J71</f>
        <v>90</v>
      </c>
      <c r="K68" s="28"/>
      <c r="L68" s="41"/>
    </row>
    <row r="69" spans="1:12" s="6" customFormat="1" ht="12.75">
      <c r="A69" s="88" t="s">
        <v>66</v>
      </c>
      <c r="B69" s="14" t="s">
        <v>38</v>
      </c>
      <c r="C69" s="14" t="s">
        <v>239</v>
      </c>
      <c r="D69" s="56"/>
      <c r="E69" s="55" t="s">
        <v>112</v>
      </c>
      <c r="F69" s="140">
        <f>F70</f>
        <v>76</v>
      </c>
      <c r="G69" s="140">
        <f>G70</f>
        <v>0</v>
      </c>
      <c r="H69" s="140">
        <f>H70</f>
        <v>0</v>
      </c>
      <c r="I69" s="140">
        <f>I70</f>
        <v>90</v>
      </c>
      <c r="J69" s="140">
        <f>J70</f>
        <v>90</v>
      </c>
      <c r="K69" s="28"/>
      <c r="L69" s="41"/>
    </row>
    <row r="70" spans="1:12" s="6" customFormat="1" ht="22.5">
      <c r="A70" s="88" t="s">
        <v>66</v>
      </c>
      <c r="B70" s="14" t="s">
        <v>38</v>
      </c>
      <c r="C70" s="14" t="s">
        <v>239</v>
      </c>
      <c r="D70" s="21" t="s">
        <v>55</v>
      </c>
      <c r="E70" s="36" t="s">
        <v>436</v>
      </c>
      <c r="F70" s="140">
        <v>76</v>
      </c>
      <c r="G70" s="142"/>
      <c r="H70" s="143"/>
      <c r="I70" s="140">
        <v>90</v>
      </c>
      <c r="J70" s="140">
        <v>90</v>
      </c>
      <c r="K70" s="29"/>
      <c r="L70" s="41"/>
    </row>
    <row r="71" spans="1:12" s="6" customFormat="1" ht="22.5">
      <c r="A71" s="88" t="s">
        <v>66</v>
      </c>
      <c r="B71" s="14" t="s">
        <v>38</v>
      </c>
      <c r="C71" s="14" t="s">
        <v>404</v>
      </c>
      <c r="D71" s="21"/>
      <c r="E71" s="53" t="s">
        <v>406</v>
      </c>
      <c r="F71" s="140">
        <f>F72</f>
        <v>0</v>
      </c>
      <c r="G71" s="140">
        <f>G72</f>
        <v>0</v>
      </c>
      <c r="H71" s="140">
        <f>H72</f>
        <v>0</v>
      </c>
      <c r="I71" s="140">
        <f>I72</f>
        <v>0</v>
      </c>
      <c r="J71" s="140">
        <f>J72</f>
        <v>0</v>
      </c>
      <c r="K71" s="28"/>
      <c r="L71" s="41"/>
    </row>
    <row r="72" spans="1:12" s="6" customFormat="1" ht="22.5">
      <c r="A72" s="88" t="s">
        <v>66</v>
      </c>
      <c r="B72" s="14" t="s">
        <v>38</v>
      </c>
      <c r="C72" s="14" t="s">
        <v>404</v>
      </c>
      <c r="D72" s="21" t="s">
        <v>55</v>
      </c>
      <c r="E72" s="36" t="s">
        <v>436</v>
      </c>
      <c r="F72" s="140"/>
      <c r="G72" s="142"/>
      <c r="H72" s="143"/>
      <c r="I72" s="140"/>
      <c r="J72" s="140"/>
      <c r="K72" s="29"/>
      <c r="L72" s="41"/>
    </row>
    <row r="73" spans="1:12" s="6" customFormat="1" ht="12.75">
      <c r="A73" s="88" t="s">
        <v>66</v>
      </c>
      <c r="B73" s="20" t="s">
        <v>38</v>
      </c>
      <c r="C73" s="20" t="s">
        <v>219</v>
      </c>
      <c r="D73" s="74"/>
      <c r="E73" s="38" t="s">
        <v>60</v>
      </c>
      <c r="F73" s="108">
        <f>F74</f>
        <v>14.85</v>
      </c>
      <c r="G73" s="108" t="e">
        <f>G74</f>
        <v>#REF!</v>
      </c>
      <c r="H73" s="108" t="e">
        <f>H74</f>
        <v>#REF!</v>
      </c>
      <c r="I73" s="108">
        <f>I74</f>
        <v>14.85</v>
      </c>
      <c r="J73" s="108">
        <f>J74</f>
        <v>14.85</v>
      </c>
      <c r="K73" s="28"/>
      <c r="L73" s="41"/>
    </row>
    <row r="74" spans="1:12" s="6" customFormat="1" ht="14.25" customHeight="1">
      <c r="A74" s="88" t="s">
        <v>66</v>
      </c>
      <c r="B74" s="20" t="s">
        <v>38</v>
      </c>
      <c r="C74" s="20" t="s">
        <v>240</v>
      </c>
      <c r="D74" s="74"/>
      <c r="E74" s="38" t="s">
        <v>355</v>
      </c>
      <c r="F74" s="108">
        <f aca="true" t="shared" si="5" ref="F74:J77">F75</f>
        <v>14.85</v>
      </c>
      <c r="G74" s="108" t="e">
        <f t="shared" si="5"/>
        <v>#REF!</v>
      </c>
      <c r="H74" s="108" t="e">
        <f t="shared" si="5"/>
        <v>#REF!</v>
      </c>
      <c r="I74" s="108">
        <f t="shared" si="5"/>
        <v>14.85</v>
      </c>
      <c r="J74" s="108">
        <f t="shared" si="5"/>
        <v>14.85</v>
      </c>
      <c r="K74" s="28"/>
      <c r="L74" s="41"/>
    </row>
    <row r="75" spans="1:12" s="6" customFormat="1" ht="12.75">
      <c r="A75" s="88" t="s">
        <v>66</v>
      </c>
      <c r="B75" s="14" t="s">
        <v>38</v>
      </c>
      <c r="C75" s="14" t="s">
        <v>240</v>
      </c>
      <c r="D75" s="74"/>
      <c r="E75" s="53" t="s">
        <v>243</v>
      </c>
      <c r="F75" s="109">
        <f>F76+F79</f>
        <v>14.85</v>
      </c>
      <c r="G75" s="109" t="e">
        <f>G76+G79</f>
        <v>#REF!</v>
      </c>
      <c r="H75" s="109" t="e">
        <f>H76+H79</f>
        <v>#REF!</v>
      </c>
      <c r="I75" s="109">
        <f>I76+I79</f>
        <v>14.85</v>
      </c>
      <c r="J75" s="109">
        <f>J76+J79</f>
        <v>14.85</v>
      </c>
      <c r="K75" s="28"/>
      <c r="L75" s="41"/>
    </row>
    <row r="76" spans="1:12" s="6" customFormat="1" ht="22.5">
      <c r="A76" s="88" t="s">
        <v>66</v>
      </c>
      <c r="B76" s="14" t="s">
        <v>38</v>
      </c>
      <c r="C76" s="14" t="s">
        <v>447</v>
      </c>
      <c r="D76" s="74"/>
      <c r="E76" s="53" t="s">
        <v>356</v>
      </c>
      <c r="F76" s="109">
        <f t="shared" si="5"/>
        <v>0.15</v>
      </c>
      <c r="G76" s="109" t="e">
        <f t="shared" si="5"/>
        <v>#REF!</v>
      </c>
      <c r="H76" s="109" t="e">
        <f t="shared" si="5"/>
        <v>#REF!</v>
      </c>
      <c r="I76" s="109">
        <f t="shared" si="5"/>
        <v>0.15</v>
      </c>
      <c r="J76" s="109">
        <f t="shared" si="5"/>
        <v>0.15</v>
      </c>
      <c r="K76" s="28"/>
      <c r="L76" s="41"/>
    </row>
    <row r="77" spans="1:12" s="6" customFormat="1" ht="45">
      <c r="A77" s="88" t="s">
        <v>66</v>
      </c>
      <c r="B77" s="14" t="s">
        <v>38</v>
      </c>
      <c r="C77" s="14" t="s">
        <v>469</v>
      </c>
      <c r="D77" s="74"/>
      <c r="E77" s="35" t="s">
        <v>437</v>
      </c>
      <c r="F77" s="109">
        <f>F78</f>
        <v>0.15</v>
      </c>
      <c r="G77" s="109" t="e">
        <f t="shared" si="5"/>
        <v>#REF!</v>
      </c>
      <c r="H77" s="109" t="e">
        <f t="shared" si="5"/>
        <v>#REF!</v>
      </c>
      <c r="I77" s="109">
        <f t="shared" si="5"/>
        <v>0.15</v>
      </c>
      <c r="J77" s="109">
        <f t="shared" si="5"/>
        <v>0.15</v>
      </c>
      <c r="K77" s="28"/>
      <c r="L77" s="41"/>
    </row>
    <row r="78" spans="1:12" s="6" customFormat="1" ht="22.5">
      <c r="A78" s="88" t="s">
        <v>66</v>
      </c>
      <c r="B78" s="14" t="s">
        <v>38</v>
      </c>
      <c r="C78" s="14" t="s">
        <v>469</v>
      </c>
      <c r="D78" s="21" t="s">
        <v>55</v>
      </c>
      <c r="E78" s="36" t="s">
        <v>436</v>
      </c>
      <c r="F78" s="109">
        <v>0.15</v>
      </c>
      <c r="G78" s="103" t="e">
        <f>#REF!</f>
        <v>#REF!</v>
      </c>
      <c r="H78" s="70" t="e">
        <f>#REF!</f>
        <v>#REF!</v>
      </c>
      <c r="I78" s="109">
        <v>0.15</v>
      </c>
      <c r="J78" s="109">
        <v>0.15</v>
      </c>
      <c r="K78" s="29"/>
      <c r="L78" s="41"/>
    </row>
    <row r="79" spans="1:12" s="6" customFormat="1" ht="12.75">
      <c r="A79" s="88" t="s">
        <v>66</v>
      </c>
      <c r="B79" s="14" t="s">
        <v>38</v>
      </c>
      <c r="C79" s="14" t="s">
        <v>381</v>
      </c>
      <c r="D79" s="21"/>
      <c r="E79" s="35" t="s">
        <v>221</v>
      </c>
      <c r="F79" s="140">
        <f aca="true" t="shared" si="6" ref="F79:J80">F80</f>
        <v>14.7</v>
      </c>
      <c r="G79" s="140">
        <f t="shared" si="6"/>
        <v>0</v>
      </c>
      <c r="H79" s="140">
        <f t="shared" si="6"/>
        <v>0</v>
      </c>
      <c r="I79" s="140">
        <f t="shared" si="6"/>
        <v>14.7</v>
      </c>
      <c r="J79" s="140">
        <f t="shared" si="6"/>
        <v>14.7</v>
      </c>
      <c r="K79" s="28"/>
      <c r="L79" s="41"/>
    </row>
    <row r="80" spans="1:12" s="6" customFormat="1" ht="12.75">
      <c r="A80" s="88" t="s">
        <v>66</v>
      </c>
      <c r="B80" s="14" t="s">
        <v>38</v>
      </c>
      <c r="C80" s="14" t="s">
        <v>382</v>
      </c>
      <c r="D80" s="21"/>
      <c r="E80" s="36" t="s">
        <v>383</v>
      </c>
      <c r="F80" s="140">
        <f t="shared" si="6"/>
        <v>14.7</v>
      </c>
      <c r="G80" s="140">
        <f t="shared" si="6"/>
        <v>0</v>
      </c>
      <c r="H80" s="140">
        <f t="shared" si="6"/>
        <v>0</v>
      </c>
      <c r="I80" s="140">
        <f t="shared" si="6"/>
        <v>14.7</v>
      </c>
      <c r="J80" s="140">
        <f t="shared" si="6"/>
        <v>14.7</v>
      </c>
      <c r="K80" s="28"/>
      <c r="L80" s="41"/>
    </row>
    <row r="81" spans="1:12" s="6" customFormat="1" ht="12.75">
      <c r="A81" s="88" t="s">
        <v>66</v>
      </c>
      <c r="B81" s="14" t="s">
        <v>38</v>
      </c>
      <c r="C81" s="14" t="s">
        <v>382</v>
      </c>
      <c r="D81" s="21" t="s">
        <v>58</v>
      </c>
      <c r="E81" s="36" t="s">
        <v>59</v>
      </c>
      <c r="F81" s="140">
        <v>14.7</v>
      </c>
      <c r="G81" s="142"/>
      <c r="H81" s="143"/>
      <c r="I81" s="140">
        <v>14.7</v>
      </c>
      <c r="J81" s="140">
        <v>14.7</v>
      </c>
      <c r="K81" s="29"/>
      <c r="L81" s="41"/>
    </row>
    <row r="82" spans="1:12" s="6" customFormat="1" ht="15.75" customHeight="1">
      <c r="A82" s="88" t="s">
        <v>66</v>
      </c>
      <c r="B82" s="20" t="s">
        <v>17</v>
      </c>
      <c r="C82" s="20"/>
      <c r="D82" s="20"/>
      <c r="E82" s="34" t="s">
        <v>23</v>
      </c>
      <c r="F82" s="125">
        <f>F83+F95+F102</f>
        <v>474.8</v>
      </c>
      <c r="G82" s="125" t="e">
        <f>G83+G95+G102</f>
        <v>#REF!</v>
      </c>
      <c r="H82" s="125" t="e">
        <f>H83+H95+H102</f>
        <v>#REF!</v>
      </c>
      <c r="I82" s="125">
        <f>I83+I95+I102</f>
        <v>270</v>
      </c>
      <c r="J82" s="125">
        <f>J83+J95+J102</f>
        <v>200</v>
      </c>
      <c r="K82" s="28"/>
      <c r="L82" s="41"/>
    </row>
    <row r="83" spans="1:12" s="6" customFormat="1" ht="22.5">
      <c r="A83" s="88" t="s">
        <v>66</v>
      </c>
      <c r="B83" s="20" t="s">
        <v>18</v>
      </c>
      <c r="C83" s="20"/>
      <c r="D83" s="20"/>
      <c r="E83" s="34" t="s">
        <v>39</v>
      </c>
      <c r="F83" s="125">
        <f aca="true" t="shared" si="7" ref="F83:J84">F84</f>
        <v>404.8</v>
      </c>
      <c r="G83" s="125">
        <f t="shared" si="7"/>
        <v>0</v>
      </c>
      <c r="H83" s="125">
        <f t="shared" si="7"/>
        <v>0</v>
      </c>
      <c r="I83" s="125">
        <f t="shared" si="7"/>
        <v>200</v>
      </c>
      <c r="J83" s="125">
        <f t="shared" si="7"/>
        <v>200</v>
      </c>
      <c r="K83" s="28"/>
      <c r="L83" s="41"/>
    </row>
    <row r="84" spans="1:12" ht="33.75">
      <c r="A84" s="88" t="s">
        <v>66</v>
      </c>
      <c r="B84" s="20" t="s">
        <v>18</v>
      </c>
      <c r="C84" s="20" t="s">
        <v>244</v>
      </c>
      <c r="D84" s="20"/>
      <c r="E84" s="34" t="s">
        <v>470</v>
      </c>
      <c r="F84" s="125">
        <f t="shared" si="7"/>
        <v>404.8</v>
      </c>
      <c r="G84" s="125">
        <f t="shared" si="7"/>
        <v>0</v>
      </c>
      <c r="H84" s="125">
        <f t="shared" si="7"/>
        <v>0</v>
      </c>
      <c r="I84" s="125">
        <f t="shared" si="7"/>
        <v>200</v>
      </c>
      <c r="J84" s="125">
        <f t="shared" si="7"/>
        <v>200</v>
      </c>
      <c r="K84" s="29"/>
      <c r="L84" s="2"/>
    </row>
    <row r="85" spans="1:12" ht="21.75">
      <c r="A85" s="88" t="s">
        <v>66</v>
      </c>
      <c r="B85" s="20" t="s">
        <v>18</v>
      </c>
      <c r="C85" s="20" t="s">
        <v>245</v>
      </c>
      <c r="D85" s="20"/>
      <c r="E85" s="178" t="s">
        <v>6</v>
      </c>
      <c r="F85" s="125">
        <f>F86+F91</f>
        <v>404.8</v>
      </c>
      <c r="G85" s="125">
        <f>G86+G91</f>
        <v>0</v>
      </c>
      <c r="H85" s="125">
        <f>H86+H91</f>
        <v>0</v>
      </c>
      <c r="I85" s="125">
        <f>I86+I91</f>
        <v>200</v>
      </c>
      <c r="J85" s="125">
        <f>J86+J91</f>
        <v>200</v>
      </c>
      <c r="K85" s="29"/>
      <c r="L85" s="2"/>
    </row>
    <row r="86" spans="1:12" ht="45">
      <c r="A86" s="88" t="s">
        <v>66</v>
      </c>
      <c r="B86" s="14" t="s">
        <v>18</v>
      </c>
      <c r="C86" s="14" t="s">
        <v>246</v>
      </c>
      <c r="D86" s="51"/>
      <c r="E86" s="36" t="s">
        <v>114</v>
      </c>
      <c r="F86" s="140">
        <f>F87</f>
        <v>270.8</v>
      </c>
      <c r="G86" s="140">
        <f aca="true" t="shared" si="8" ref="G86:J87">G87</f>
        <v>0</v>
      </c>
      <c r="H86" s="140">
        <f t="shared" si="8"/>
        <v>0</v>
      </c>
      <c r="I86" s="140">
        <f t="shared" si="8"/>
        <v>200</v>
      </c>
      <c r="J86" s="140">
        <f t="shared" si="8"/>
        <v>200</v>
      </c>
      <c r="K86" s="29"/>
      <c r="L86" s="2"/>
    </row>
    <row r="87" spans="1:12" ht="12.75">
      <c r="A87" s="88" t="s">
        <v>66</v>
      </c>
      <c r="B87" s="14" t="s">
        <v>18</v>
      </c>
      <c r="C87" s="14" t="s">
        <v>247</v>
      </c>
      <c r="D87" s="51"/>
      <c r="E87" s="35" t="s">
        <v>221</v>
      </c>
      <c r="F87" s="140">
        <f>F88</f>
        <v>270.8</v>
      </c>
      <c r="G87" s="140">
        <f t="shared" si="8"/>
        <v>0</v>
      </c>
      <c r="H87" s="140">
        <f t="shared" si="8"/>
        <v>0</v>
      </c>
      <c r="I87" s="140">
        <f t="shared" si="8"/>
        <v>200</v>
      </c>
      <c r="J87" s="140">
        <f t="shared" si="8"/>
        <v>200</v>
      </c>
      <c r="K87" s="29"/>
      <c r="L87" s="2"/>
    </row>
    <row r="88" spans="1:12" ht="33.75">
      <c r="A88" s="88" t="s">
        <v>66</v>
      </c>
      <c r="B88" s="14" t="s">
        <v>18</v>
      </c>
      <c r="C88" s="14" t="s">
        <v>248</v>
      </c>
      <c r="D88" s="51"/>
      <c r="E88" s="55" t="s">
        <v>115</v>
      </c>
      <c r="F88" s="140">
        <f>F89+F90</f>
        <v>270.8</v>
      </c>
      <c r="G88" s="140">
        <f>G89+G90</f>
        <v>0</v>
      </c>
      <c r="H88" s="140">
        <f>H89+H90</f>
        <v>0</v>
      </c>
      <c r="I88" s="140">
        <f>I89+I90</f>
        <v>200</v>
      </c>
      <c r="J88" s="140">
        <f>J89+J90</f>
        <v>200</v>
      </c>
      <c r="K88" s="29"/>
      <c r="L88" s="2"/>
    </row>
    <row r="89" spans="1:12" ht="22.5">
      <c r="A89" s="88" t="s">
        <v>66</v>
      </c>
      <c r="B89" s="14" t="s">
        <v>18</v>
      </c>
      <c r="C89" s="14" t="s">
        <v>248</v>
      </c>
      <c r="D89" s="14" t="s">
        <v>55</v>
      </c>
      <c r="E89" s="36" t="s">
        <v>436</v>
      </c>
      <c r="F89" s="140">
        <f>200+100-34</f>
        <v>266</v>
      </c>
      <c r="G89" s="158"/>
      <c r="H89" s="154"/>
      <c r="I89" s="140">
        <v>200</v>
      </c>
      <c r="J89" s="140">
        <v>200</v>
      </c>
      <c r="K89" s="26">
        <v>-34</v>
      </c>
      <c r="L89" s="2"/>
    </row>
    <row r="90" spans="1:12" ht="12.75">
      <c r="A90" s="88" t="s">
        <v>66</v>
      </c>
      <c r="B90" s="14" t="s">
        <v>18</v>
      </c>
      <c r="C90" s="14" t="s">
        <v>248</v>
      </c>
      <c r="D90" s="51" t="s">
        <v>58</v>
      </c>
      <c r="E90" s="36" t="s">
        <v>59</v>
      </c>
      <c r="F90" s="140">
        <v>4.8</v>
      </c>
      <c r="G90" s="153"/>
      <c r="H90" s="153"/>
      <c r="I90" s="140"/>
      <c r="J90" s="140"/>
      <c r="K90" s="26"/>
      <c r="L90" s="2"/>
    </row>
    <row r="91" spans="1:12" ht="33.75">
      <c r="A91" s="88" t="s">
        <v>66</v>
      </c>
      <c r="B91" s="14" t="s">
        <v>18</v>
      </c>
      <c r="C91" s="14" t="s">
        <v>249</v>
      </c>
      <c r="D91" s="51"/>
      <c r="E91" s="36" t="s">
        <v>116</v>
      </c>
      <c r="F91" s="140">
        <f>F92</f>
        <v>134</v>
      </c>
      <c r="G91" s="140">
        <f aca="true" t="shared" si="9" ref="G91:J92">G92</f>
        <v>0</v>
      </c>
      <c r="H91" s="140">
        <f t="shared" si="9"/>
        <v>0</v>
      </c>
      <c r="I91" s="140">
        <f t="shared" si="9"/>
        <v>0</v>
      </c>
      <c r="J91" s="140">
        <f t="shared" si="9"/>
        <v>0</v>
      </c>
      <c r="K91" s="26"/>
      <c r="L91" s="2"/>
    </row>
    <row r="92" spans="1:12" ht="12.75">
      <c r="A92" s="88" t="s">
        <v>66</v>
      </c>
      <c r="B92" s="14" t="s">
        <v>18</v>
      </c>
      <c r="C92" s="14" t="s">
        <v>250</v>
      </c>
      <c r="D92" s="51"/>
      <c r="E92" s="35" t="s">
        <v>221</v>
      </c>
      <c r="F92" s="140">
        <f>F93</f>
        <v>134</v>
      </c>
      <c r="G92" s="140">
        <f t="shared" si="9"/>
        <v>0</v>
      </c>
      <c r="H92" s="140">
        <f t="shared" si="9"/>
        <v>0</v>
      </c>
      <c r="I92" s="140">
        <f t="shared" si="9"/>
        <v>0</v>
      </c>
      <c r="J92" s="140">
        <f t="shared" si="9"/>
        <v>0</v>
      </c>
      <c r="K92" s="26"/>
      <c r="L92" s="2"/>
    </row>
    <row r="93" spans="1:12" ht="33.75">
      <c r="A93" s="88" t="s">
        <v>66</v>
      </c>
      <c r="B93" s="14" t="s">
        <v>18</v>
      </c>
      <c r="C93" s="14" t="s">
        <v>251</v>
      </c>
      <c r="D93" s="51"/>
      <c r="E93" s="55" t="s">
        <v>117</v>
      </c>
      <c r="F93" s="140">
        <f>F94</f>
        <v>134</v>
      </c>
      <c r="G93" s="140">
        <f>G94</f>
        <v>0</v>
      </c>
      <c r="H93" s="140">
        <f>H94</f>
        <v>0</v>
      </c>
      <c r="I93" s="140">
        <f>I94</f>
        <v>0</v>
      </c>
      <c r="J93" s="140">
        <f>J94</f>
        <v>0</v>
      </c>
      <c r="K93" s="26"/>
      <c r="L93" s="2"/>
    </row>
    <row r="94" spans="1:12" ht="22.5">
      <c r="A94" s="88" t="s">
        <v>66</v>
      </c>
      <c r="B94" s="14" t="s">
        <v>18</v>
      </c>
      <c r="C94" s="14" t="s">
        <v>251</v>
      </c>
      <c r="D94" s="14" t="s">
        <v>55</v>
      </c>
      <c r="E94" s="36" t="s">
        <v>436</v>
      </c>
      <c r="F94" s="140">
        <f>100+34</f>
        <v>134</v>
      </c>
      <c r="G94" s="158"/>
      <c r="H94" s="154"/>
      <c r="I94" s="140"/>
      <c r="J94" s="140"/>
      <c r="K94" s="26">
        <v>34</v>
      </c>
      <c r="L94" s="2"/>
    </row>
    <row r="95" spans="1:12" ht="12.75">
      <c r="A95" s="88" t="s">
        <v>66</v>
      </c>
      <c r="B95" s="44" t="s">
        <v>67</v>
      </c>
      <c r="C95" s="20"/>
      <c r="D95" s="20"/>
      <c r="E95" s="38" t="s">
        <v>69</v>
      </c>
      <c r="F95" s="145">
        <f aca="true" t="shared" si="10" ref="F95:J99">F96</f>
        <v>70</v>
      </c>
      <c r="G95" s="145">
        <f t="shared" si="10"/>
        <v>0</v>
      </c>
      <c r="H95" s="145">
        <f t="shared" si="10"/>
        <v>0</v>
      </c>
      <c r="I95" s="145">
        <f t="shared" si="10"/>
        <v>70</v>
      </c>
      <c r="J95" s="145">
        <f t="shared" si="10"/>
        <v>0</v>
      </c>
      <c r="K95" s="26"/>
      <c r="L95" s="2"/>
    </row>
    <row r="96" spans="1:12" ht="33.75">
      <c r="A96" s="88" t="s">
        <v>66</v>
      </c>
      <c r="B96" s="44" t="s">
        <v>67</v>
      </c>
      <c r="C96" s="20" t="s">
        <v>244</v>
      </c>
      <c r="D96" s="20"/>
      <c r="E96" s="34" t="s">
        <v>471</v>
      </c>
      <c r="F96" s="145">
        <f t="shared" si="10"/>
        <v>70</v>
      </c>
      <c r="G96" s="145">
        <f t="shared" si="10"/>
        <v>0</v>
      </c>
      <c r="H96" s="145">
        <f t="shared" si="10"/>
        <v>0</v>
      </c>
      <c r="I96" s="145">
        <f t="shared" si="10"/>
        <v>70</v>
      </c>
      <c r="J96" s="145">
        <f t="shared" si="10"/>
        <v>0</v>
      </c>
      <c r="K96" s="26"/>
      <c r="L96" s="2"/>
    </row>
    <row r="97" spans="1:12" ht="21.75">
      <c r="A97" s="88" t="s">
        <v>66</v>
      </c>
      <c r="B97" s="44" t="s">
        <v>67</v>
      </c>
      <c r="C97" s="20" t="s">
        <v>252</v>
      </c>
      <c r="D97" s="20"/>
      <c r="E97" s="179" t="s">
        <v>68</v>
      </c>
      <c r="F97" s="145">
        <f>F98</f>
        <v>70</v>
      </c>
      <c r="G97" s="145">
        <f t="shared" si="10"/>
        <v>0</v>
      </c>
      <c r="H97" s="145">
        <f t="shared" si="10"/>
        <v>0</v>
      </c>
      <c r="I97" s="145">
        <f t="shared" si="10"/>
        <v>70</v>
      </c>
      <c r="J97" s="145">
        <f t="shared" si="10"/>
        <v>0</v>
      </c>
      <c r="K97" s="26"/>
      <c r="L97" s="2"/>
    </row>
    <row r="98" spans="1:12" ht="22.5">
      <c r="A98" s="88" t="s">
        <v>66</v>
      </c>
      <c r="B98" s="51" t="s">
        <v>67</v>
      </c>
      <c r="C98" s="14" t="s">
        <v>253</v>
      </c>
      <c r="D98" s="14"/>
      <c r="E98" s="36" t="s">
        <v>121</v>
      </c>
      <c r="F98" s="144">
        <f>F99</f>
        <v>70</v>
      </c>
      <c r="G98" s="144">
        <f t="shared" si="10"/>
        <v>0</v>
      </c>
      <c r="H98" s="144">
        <f t="shared" si="10"/>
        <v>0</v>
      </c>
      <c r="I98" s="144">
        <f t="shared" si="10"/>
        <v>70</v>
      </c>
      <c r="J98" s="144">
        <f t="shared" si="10"/>
        <v>0</v>
      </c>
      <c r="K98" s="26"/>
      <c r="L98" s="2"/>
    </row>
    <row r="99" spans="1:12" ht="12.75">
      <c r="A99" s="88" t="s">
        <v>66</v>
      </c>
      <c r="B99" s="51" t="s">
        <v>67</v>
      </c>
      <c r="C99" s="14" t="s">
        <v>254</v>
      </c>
      <c r="D99" s="14"/>
      <c r="E99" s="35" t="s">
        <v>221</v>
      </c>
      <c r="F99" s="144">
        <f>F100</f>
        <v>70</v>
      </c>
      <c r="G99" s="144">
        <f t="shared" si="10"/>
        <v>0</v>
      </c>
      <c r="H99" s="144">
        <f t="shared" si="10"/>
        <v>0</v>
      </c>
      <c r="I99" s="144">
        <f t="shared" si="10"/>
        <v>70</v>
      </c>
      <c r="J99" s="144">
        <f t="shared" si="10"/>
        <v>0</v>
      </c>
      <c r="K99" s="26"/>
      <c r="L99" s="2"/>
    </row>
    <row r="100" spans="1:12" ht="22.5">
      <c r="A100" s="88" t="s">
        <v>66</v>
      </c>
      <c r="B100" s="51" t="s">
        <v>67</v>
      </c>
      <c r="C100" s="14" t="s">
        <v>255</v>
      </c>
      <c r="D100" s="14"/>
      <c r="E100" s="55" t="s">
        <v>122</v>
      </c>
      <c r="F100" s="144">
        <f>F101</f>
        <v>70</v>
      </c>
      <c r="G100" s="144">
        <f>G101</f>
        <v>0</v>
      </c>
      <c r="H100" s="144">
        <f>H101</f>
        <v>0</v>
      </c>
      <c r="I100" s="144">
        <f>I101</f>
        <v>70</v>
      </c>
      <c r="J100" s="144">
        <f>J101</f>
        <v>0</v>
      </c>
      <c r="K100" s="26"/>
      <c r="L100" s="2"/>
    </row>
    <row r="101" spans="1:12" ht="22.5">
      <c r="A101" s="88" t="s">
        <v>66</v>
      </c>
      <c r="B101" s="51" t="s">
        <v>67</v>
      </c>
      <c r="C101" s="14" t="s">
        <v>255</v>
      </c>
      <c r="D101" s="14" t="s">
        <v>55</v>
      </c>
      <c r="E101" s="36" t="s">
        <v>436</v>
      </c>
      <c r="F101" s="144">
        <v>70</v>
      </c>
      <c r="G101" s="159"/>
      <c r="H101" s="151"/>
      <c r="I101" s="144">
        <v>70</v>
      </c>
      <c r="J101" s="144"/>
      <c r="K101" s="26"/>
      <c r="L101" s="2"/>
    </row>
    <row r="102" spans="1:12" ht="22.5" hidden="1">
      <c r="A102" s="88" t="s">
        <v>66</v>
      </c>
      <c r="B102" s="44" t="s">
        <v>70</v>
      </c>
      <c r="C102" s="14"/>
      <c r="D102" s="14"/>
      <c r="E102" s="38" t="s">
        <v>71</v>
      </c>
      <c r="F102" s="144">
        <f aca="true" t="shared" si="11" ref="F102:H103">F103</f>
        <v>0</v>
      </c>
      <c r="G102" s="159" t="e">
        <f t="shared" si="11"/>
        <v>#REF!</v>
      </c>
      <c r="H102" s="151" t="e">
        <f t="shared" si="11"/>
        <v>#REF!</v>
      </c>
      <c r="I102" s="144"/>
      <c r="J102" s="144"/>
      <c r="K102" s="26"/>
      <c r="L102" s="2"/>
    </row>
    <row r="103" spans="1:12" ht="33.75" hidden="1">
      <c r="A103" s="88" t="s">
        <v>66</v>
      </c>
      <c r="B103" s="44" t="s">
        <v>70</v>
      </c>
      <c r="C103" s="20" t="s">
        <v>244</v>
      </c>
      <c r="D103" s="20"/>
      <c r="E103" s="34" t="s">
        <v>183</v>
      </c>
      <c r="F103" s="144">
        <f t="shared" si="11"/>
        <v>0</v>
      </c>
      <c r="G103" s="159" t="e">
        <f t="shared" si="11"/>
        <v>#REF!</v>
      </c>
      <c r="H103" s="151" t="e">
        <f t="shared" si="11"/>
        <v>#REF!</v>
      </c>
      <c r="I103" s="144"/>
      <c r="J103" s="144"/>
      <c r="K103" s="26"/>
      <c r="L103" s="2"/>
    </row>
    <row r="104" spans="1:12" ht="22.5" hidden="1">
      <c r="A104" s="88" t="s">
        <v>66</v>
      </c>
      <c r="B104" s="14" t="s">
        <v>70</v>
      </c>
      <c r="C104" s="14" t="s">
        <v>256</v>
      </c>
      <c r="D104" s="14"/>
      <c r="E104" s="55" t="s">
        <v>118</v>
      </c>
      <c r="F104" s="140">
        <f>F105</f>
        <v>0</v>
      </c>
      <c r="G104" s="158" t="e">
        <f>G108</f>
        <v>#REF!</v>
      </c>
      <c r="H104" s="154" t="e">
        <f>H108</f>
        <v>#REF!</v>
      </c>
      <c r="I104" s="140"/>
      <c r="J104" s="140"/>
      <c r="K104" s="26"/>
      <c r="L104" s="2"/>
    </row>
    <row r="105" spans="1:12" ht="22.5" hidden="1">
      <c r="A105" s="88" t="s">
        <v>66</v>
      </c>
      <c r="B105" s="14" t="s">
        <v>70</v>
      </c>
      <c r="C105" s="14" t="s">
        <v>257</v>
      </c>
      <c r="D105" s="51"/>
      <c r="E105" s="36" t="s">
        <v>119</v>
      </c>
      <c r="F105" s="140">
        <f>F106</f>
        <v>0</v>
      </c>
      <c r="G105" s="158"/>
      <c r="H105" s="154"/>
      <c r="I105" s="140"/>
      <c r="J105" s="140"/>
      <c r="K105" s="26"/>
      <c r="L105" s="2"/>
    </row>
    <row r="106" spans="1:12" ht="12.75" hidden="1">
      <c r="A106" s="88" t="s">
        <v>66</v>
      </c>
      <c r="B106" s="14" t="s">
        <v>70</v>
      </c>
      <c r="C106" s="14" t="s">
        <v>258</v>
      </c>
      <c r="D106" s="51"/>
      <c r="E106" s="35" t="s">
        <v>221</v>
      </c>
      <c r="F106" s="140">
        <f>F107</f>
        <v>0</v>
      </c>
      <c r="G106" s="158"/>
      <c r="H106" s="154"/>
      <c r="I106" s="140"/>
      <c r="J106" s="140"/>
      <c r="K106" s="26"/>
      <c r="L106" s="2"/>
    </row>
    <row r="107" spans="1:12" ht="12.75" customHeight="1" hidden="1">
      <c r="A107" s="88" t="s">
        <v>66</v>
      </c>
      <c r="B107" s="14" t="s">
        <v>70</v>
      </c>
      <c r="C107" s="14" t="s">
        <v>259</v>
      </c>
      <c r="D107" s="51"/>
      <c r="E107" s="36" t="s">
        <v>120</v>
      </c>
      <c r="F107" s="140">
        <f>F108</f>
        <v>0</v>
      </c>
      <c r="G107" s="158"/>
      <c r="H107" s="154"/>
      <c r="I107" s="140"/>
      <c r="J107" s="140"/>
      <c r="K107" s="26"/>
      <c r="L107" s="2"/>
    </row>
    <row r="108" spans="1:12" ht="12.75" hidden="1">
      <c r="A108" s="88" t="s">
        <v>66</v>
      </c>
      <c r="B108" s="14" t="s">
        <v>70</v>
      </c>
      <c r="C108" s="14" t="s">
        <v>260</v>
      </c>
      <c r="D108" s="51"/>
      <c r="E108" s="36" t="s">
        <v>64</v>
      </c>
      <c r="F108" s="140">
        <f>F109</f>
        <v>0</v>
      </c>
      <c r="G108" s="158" t="e">
        <f>#REF!</f>
        <v>#REF!</v>
      </c>
      <c r="H108" s="154" t="e">
        <f>#REF!</f>
        <v>#REF!</v>
      </c>
      <c r="I108" s="140"/>
      <c r="J108" s="140"/>
      <c r="K108" s="26"/>
      <c r="L108" s="2"/>
    </row>
    <row r="109" spans="1:12" ht="22.5" hidden="1">
      <c r="A109" s="88" t="s">
        <v>66</v>
      </c>
      <c r="B109" s="14" t="s">
        <v>70</v>
      </c>
      <c r="C109" s="14" t="s">
        <v>260</v>
      </c>
      <c r="D109" s="14" t="s">
        <v>55</v>
      </c>
      <c r="E109" s="36" t="s">
        <v>56</v>
      </c>
      <c r="F109" s="140"/>
      <c r="G109" s="158" t="e">
        <f>#REF!</f>
        <v>#REF!</v>
      </c>
      <c r="H109" s="154" t="e">
        <f>#REF!</f>
        <v>#REF!</v>
      </c>
      <c r="I109" s="140"/>
      <c r="J109" s="140"/>
      <c r="K109" s="26"/>
      <c r="L109" s="2"/>
    </row>
    <row r="110" spans="1:12" s="6" customFormat="1" ht="12" customHeight="1">
      <c r="A110" s="88" t="s">
        <v>66</v>
      </c>
      <c r="B110" s="20" t="s">
        <v>19</v>
      </c>
      <c r="C110" s="20"/>
      <c r="D110" s="20"/>
      <c r="E110" s="34" t="s">
        <v>24</v>
      </c>
      <c r="F110" s="125">
        <f>F111+F120</f>
        <v>9544.2</v>
      </c>
      <c r="G110" s="125" t="e">
        <f>G111+G120</f>
        <v>#REF!</v>
      </c>
      <c r="H110" s="125" t="e">
        <f>H111+H120</f>
        <v>#REF!</v>
      </c>
      <c r="I110" s="125">
        <f>I111+I120</f>
        <v>6875.1</v>
      </c>
      <c r="J110" s="125">
        <f>J111+J120</f>
        <v>7657.9</v>
      </c>
      <c r="K110" s="15"/>
      <c r="L110" s="41"/>
    </row>
    <row r="111" spans="1:12" s="6" customFormat="1" ht="12.75">
      <c r="A111" s="88" t="s">
        <v>66</v>
      </c>
      <c r="B111" s="20" t="s">
        <v>20</v>
      </c>
      <c r="C111" s="20"/>
      <c r="D111" s="20"/>
      <c r="E111" s="34" t="s">
        <v>25</v>
      </c>
      <c r="F111" s="125">
        <f aca="true" t="shared" si="12" ref="F111:J115">F112</f>
        <v>500</v>
      </c>
      <c r="G111" s="125">
        <f t="shared" si="12"/>
        <v>0</v>
      </c>
      <c r="H111" s="125">
        <f t="shared" si="12"/>
        <v>0</v>
      </c>
      <c r="I111" s="125">
        <f t="shared" si="12"/>
        <v>500</v>
      </c>
      <c r="J111" s="125">
        <f t="shared" si="12"/>
        <v>450</v>
      </c>
      <c r="K111" s="28"/>
      <c r="L111" s="41"/>
    </row>
    <row r="112" spans="1:12" ht="33.75">
      <c r="A112" s="88" t="s">
        <v>66</v>
      </c>
      <c r="B112" s="20" t="s">
        <v>20</v>
      </c>
      <c r="C112" s="20" t="s">
        <v>261</v>
      </c>
      <c r="D112" s="20"/>
      <c r="E112" s="38" t="s">
        <v>472</v>
      </c>
      <c r="F112" s="145">
        <f t="shared" si="12"/>
        <v>500</v>
      </c>
      <c r="G112" s="145">
        <f t="shared" si="12"/>
        <v>0</v>
      </c>
      <c r="H112" s="145">
        <f t="shared" si="12"/>
        <v>0</v>
      </c>
      <c r="I112" s="145">
        <f t="shared" si="12"/>
        <v>500</v>
      </c>
      <c r="J112" s="145">
        <f t="shared" si="12"/>
        <v>450</v>
      </c>
      <c r="K112" s="26"/>
      <c r="L112" s="2"/>
    </row>
    <row r="113" spans="1:12" ht="22.5">
      <c r="A113" s="88" t="s">
        <v>66</v>
      </c>
      <c r="B113" s="14" t="s">
        <v>20</v>
      </c>
      <c r="C113" s="14" t="s">
        <v>262</v>
      </c>
      <c r="D113" s="14"/>
      <c r="E113" s="53" t="s">
        <v>3</v>
      </c>
      <c r="F113" s="144">
        <f>F114</f>
        <v>500</v>
      </c>
      <c r="G113" s="144">
        <f t="shared" si="12"/>
        <v>0</v>
      </c>
      <c r="H113" s="144">
        <f t="shared" si="12"/>
        <v>0</v>
      </c>
      <c r="I113" s="144">
        <f t="shared" si="12"/>
        <v>500</v>
      </c>
      <c r="J113" s="144">
        <f t="shared" si="12"/>
        <v>450</v>
      </c>
      <c r="K113" s="26"/>
      <c r="L113" s="2"/>
    </row>
    <row r="114" spans="1:12" ht="12.75">
      <c r="A114" s="88" t="s">
        <v>66</v>
      </c>
      <c r="B114" s="14" t="s">
        <v>20</v>
      </c>
      <c r="C114" s="14" t="s">
        <v>263</v>
      </c>
      <c r="D114" s="14"/>
      <c r="E114" s="36" t="s">
        <v>123</v>
      </c>
      <c r="F114" s="144">
        <f>F115</f>
        <v>500</v>
      </c>
      <c r="G114" s="144">
        <f t="shared" si="12"/>
        <v>0</v>
      </c>
      <c r="H114" s="144">
        <f t="shared" si="12"/>
        <v>0</v>
      </c>
      <c r="I114" s="144">
        <f t="shared" si="12"/>
        <v>500</v>
      </c>
      <c r="J114" s="144">
        <f t="shared" si="12"/>
        <v>450</v>
      </c>
      <c r="K114" s="26"/>
      <c r="L114" s="2"/>
    </row>
    <row r="115" spans="1:12" ht="12.75">
      <c r="A115" s="88" t="s">
        <v>66</v>
      </c>
      <c r="B115" s="14" t="s">
        <v>20</v>
      </c>
      <c r="C115" s="14" t="s">
        <v>264</v>
      </c>
      <c r="D115" s="14"/>
      <c r="E115" s="35" t="s">
        <v>221</v>
      </c>
      <c r="F115" s="144">
        <f>F116</f>
        <v>500</v>
      </c>
      <c r="G115" s="144">
        <f t="shared" si="12"/>
        <v>0</v>
      </c>
      <c r="H115" s="144">
        <f t="shared" si="12"/>
        <v>0</v>
      </c>
      <c r="I115" s="144">
        <f t="shared" si="12"/>
        <v>500</v>
      </c>
      <c r="J115" s="144">
        <f t="shared" si="12"/>
        <v>450</v>
      </c>
      <c r="K115" s="26"/>
      <c r="L115" s="2"/>
    </row>
    <row r="116" spans="1:12" ht="33.75">
      <c r="A116" s="88" t="s">
        <v>66</v>
      </c>
      <c r="B116" s="14" t="s">
        <v>20</v>
      </c>
      <c r="C116" s="14" t="s">
        <v>265</v>
      </c>
      <c r="D116" s="14"/>
      <c r="E116" s="55" t="s">
        <v>211</v>
      </c>
      <c r="F116" s="144">
        <f>F117+F119</f>
        <v>500</v>
      </c>
      <c r="G116" s="144">
        <f>G117+G119</f>
        <v>0</v>
      </c>
      <c r="H116" s="144">
        <f>H117+H119</f>
        <v>0</v>
      </c>
      <c r="I116" s="144">
        <f>I117+I119</f>
        <v>500</v>
      </c>
      <c r="J116" s="144">
        <f>J117+J119</f>
        <v>450</v>
      </c>
      <c r="K116" s="26"/>
      <c r="L116" s="2"/>
    </row>
    <row r="117" spans="1:12" ht="12.75" hidden="1">
      <c r="A117" s="88" t="s">
        <v>66</v>
      </c>
      <c r="B117" s="14" t="s">
        <v>20</v>
      </c>
      <c r="C117" s="14" t="s">
        <v>265</v>
      </c>
      <c r="D117" s="14" t="s">
        <v>58</v>
      </c>
      <c r="E117" s="36" t="s">
        <v>59</v>
      </c>
      <c r="F117" s="144"/>
      <c r="G117" s="159"/>
      <c r="H117" s="151"/>
      <c r="I117" s="144"/>
      <c r="J117" s="144"/>
      <c r="K117" s="26"/>
      <c r="L117" s="2"/>
    </row>
    <row r="118" spans="1:12" ht="12.75" hidden="1">
      <c r="A118" s="88" t="s">
        <v>66</v>
      </c>
      <c r="B118" s="14" t="s">
        <v>20</v>
      </c>
      <c r="C118" s="14" t="s">
        <v>380</v>
      </c>
      <c r="D118" s="14" t="s">
        <v>58</v>
      </c>
      <c r="E118" s="35" t="s">
        <v>59</v>
      </c>
      <c r="F118" s="144"/>
      <c r="G118" s="159" t="e">
        <f>#REF!</f>
        <v>#REF!</v>
      </c>
      <c r="H118" s="151" t="e">
        <f>#REF!</f>
        <v>#REF!</v>
      </c>
      <c r="I118" s="144"/>
      <c r="J118" s="144"/>
      <c r="K118" s="26"/>
      <c r="L118" s="2"/>
    </row>
    <row r="119" spans="1:12" ht="22.5">
      <c r="A119" s="88" t="s">
        <v>66</v>
      </c>
      <c r="B119" s="14" t="s">
        <v>20</v>
      </c>
      <c r="C119" s="14" t="s">
        <v>265</v>
      </c>
      <c r="D119" s="14" t="s">
        <v>55</v>
      </c>
      <c r="E119" s="36" t="s">
        <v>436</v>
      </c>
      <c r="F119" s="144">
        <v>500</v>
      </c>
      <c r="G119" s="159"/>
      <c r="H119" s="151"/>
      <c r="I119" s="144">
        <v>500</v>
      </c>
      <c r="J119" s="144">
        <v>450</v>
      </c>
      <c r="K119" s="26"/>
      <c r="L119" s="2"/>
    </row>
    <row r="120" spans="1:12" ht="12.75">
      <c r="A120" s="88" t="s">
        <v>66</v>
      </c>
      <c r="B120" s="20" t="s">
        <v>45</v>
      </c>
      <c r="C120" s="20"/>
      <c r="D120" s="20"/>
      <c r="E120" s="38" t="s">
        <v>46</v>
      </c>
      <c r="F120" s="145">
        <f>F133+F177</f>
        <v>9044.2</v>
      </c>
      <c r="G120" s="145" t="e">
        <f>G133+G177</f>
        <v>#REF!</v>
      </c>
      <c r="H120" s="145" t="e">
        <f>H133+H177</f>
        <v>#REF!</v>
      </c>
      <c r="I120" s="145">
        <f>I133+I177</f>
        <v>6375.1</v>
      </c>
      <c r="J120" s="145">
        <f>J133+J177</f>
        <v>7207.9</v>
      </c>
      <c r="K120" s="26"/>
      <c r="L120" s="2"/>
    </row>
    <row r="121" spans="1:12" ht="33.75" hidden="1">
      <c r="A121" s="88" t="s">
        <v>66</v>
      </c>
      <c r="B121" s="20" t="s">
        <v>45</v>
      </c>
      <c r="C121" s="20" t="s">
        <v>61</v>
      </c>
      <c r="D121" s="20"/>
      <c r="E121" s="38" t="s">
        <v>182</v>
      </c>
      <c r="F121" s="145">
        <f aca="true" t="shared" si="13" ref="F121:H127">F122</f>
        <v>0</v>
      </c>
      <c r="G121" s="160">
        <f t="shared" si="13"/>
        <v>0</v>
      </c>
      <c r="H121" s="147">
        <f t="shared" si="13"/>
        <v>0</v>
      </c>
      <c r="I121" s="145"/>
      <c r="J121" s="145"/>
      <c r="K121" s="26"/>
      <c r="L121" s="2"/>
    </row>
    <row r="122" spans="1:12" ht="12.75" hidden="1">
      <c r="A122" s="88" t="s">
        <v>66</v>
      </c>
      <c r="B122" s="14" t="s">
        <v>45</v>
      </c>
      <c r="C122" s="14" t="s">
        <v>72</v>
      </c>
      <c r="D122" s="14"/>
      <c r="E122" s="35" t="s">
        <v>73</v>
      </c>
      <c r="F122" s="144">
        <f>F123+F129</f>
        <v>0</v>
      </c>
      <c r="G122" s="159">
        <f>G123+G129</f>
        <v>0</v>
      </c>
      <c r="H122" s="151">
        <f>H123+H129</f>
        <v>0</v>
      </c>
      <c r="I122" s="144"/>
      <c r="J122" s="144"/>
      <c r="K122" s="26"/>
      <c r="L122" s="2"/>
    </row>
    <row r="123" spans="1:12" ht="12.75" hidden="1">
      <c r="A123" s="88" t="s">
        <v>66</v>
      </c>
      <c r="B123" s="14" t="s">
        <v>45</v>
      </c>
      <c r="C123" s="14" t="s">
        <v>74</v>
      </c>
      <c r="D123" s="14"/>
      <c r="E123" s="35" t="s">
        <v>64</v>
      </c>
      <c r="F123" s="144">
        <f t="shared" si="13"/>
        <v>0</v>
      </c>
      <c r="G123" s="159">
        <f t="shared" si="13"/>
        <v>0</v>
      </c>
      <c r="H123" s="151">
        <f t="shared" si="13"/>
        <v>0</v>
      </c>
      <c r="I123" s="144"/>
      <c r="J123" s="144"/>
      <c r="K123" s="26"/>
      <c r="L123" s="2"/>
    </row>
    <row r="124" spans="1:12" ht="22.5" hidden="1">
      <c r="A124" s="88" t="s">
        <v>66</v>
      </c>
      <c r="B124" s="14" t="s">
        <v>45</v>
      </c>
      <c r="C124" s="14" t="s">
        <v>126</v>
      </c>
      <c r="D124" s="14"/>
      <c r="E124" s="35" t="s">
        <v>124</v>
      </c>
      <c r="F124" s="144">
        <f t="shared" si="13"/>
        <v>0</v>
      </c>
      <c r="G124" s="159">
        <f t="shared" si="13"/>
        <v>0</v>
      </c>
      <c r="H124" s="151">
        <f t="shared" si="13"/>
        <v>0</v>
      </c>
      <c r="I124" s="144"/>
      <c r="J124" s="144"/>
      <c r="K124" s="26"/>
      <c r="L124" s="2"/>
    </row>
    <row r="125" spans="1:12" ht="22.5" hidden="1">
      <c r="A125" s="88" t="s">
        <v>66</v>
      </c>
      <c r="B125" s="14" t="s">
        <v>45</v>
      </c>
      <c r="C125" s="14" t="s">
        <v>127</v>
      </c>
      <c r="D125" s="14"/>
      <c r="E125" s="35" t="s">
        <v>125</v>
      </c>
      <c r="F125" s="144">
        <f t="shared" si="13"/>
        <v>0</v>
      </c>
      <c r="G125" s="159">
        <f t="shared" si="13"/>
        <v>0</v>
      </c>
      <c r="H125" s="151">
        <f t="shared" si="13"/>
        <v>0</v>
      </c>
      <c r="I125" s="144"/>
      <c r="J125" s="144"/>
      <c r="K125" s="26"/>
      <c r="L125" s="2"/>
    </row>
    <row r="126" spans="1:12" ht="22.5" hidden="1">
      <c r="A126" s="88" t="s">
        <v>66</v>
      </c>
      <c r="B126" s="14" t="s">
        <v>45</v>
      </c>
      <c r="C126" s="14" t="s">
        <v>127</v>
      </c>
      <c r="D126" s="14" t="s">
        <v>55</v>
      </c>
      <c r="E126" s="36" t="s">
        <v>56</v>
      </c>
      <c r="F126" s="144">
        <f t="shared" si="13"/>
        <v>0</v>
      </c>
      <c r="G126" s="159">
        <f t="shared" si="13"/>
        <v>0</v>
      </c>
      <c r="H126" s="151">
        <f t="shared" si="13"/>
        <v>0</v>
      </c>
      <c r="I126" s="144"/>
      <c r="J126" s="144"/>
      <c r="K126" s="26"/>
      <c r="L126" s="2"/>
    </row>
    <row r="127" spans="1:12" ht="22.5" hidden="1">
      <c r="A127" s="88" t="s">
        <v>66</v>
      </c>
      <c r="B127" s="14" t="s">
        <v>45</v>
      </c>
      <c r="C127" s="14" t="s">
        <v>127</v>
      </c>
      <c r="D127" s="14" t="s">
        <v>54</v>
      </c>
      <c r="E127" s="36" t="s">
        <v>57</v>
      </c>
      <c r="F127" s="144">
        <f t="shared" si="13"/>
        <v>0</v>
      </c>
      <c r="G127" s="159">
        <f t="shared" si="13"/>
        <v>0</v>
      </c>
      <c r="H127" s="151">
        <f t="shared" si="13"/>
        <v>0</v>
      </c>
      <c r="I127" s="144"/>
      <c r="J127" s="144"/>
      <c r="K127" s="26"/>
      <c r="L127" s="2"/>
    </row>
    <row r="128" spans="1:12" ht="22.5" hidden="1">
      <c r="A128" s="88" t="s">
        <v>66</v>
      </c>
      <c r="B128" s="14" t="s">
        <v>45</v>
      </c>
      <c r="C128" s="14" t="s">
        <v>127</v>
      </c>
      <c r="D128" s="14" t="s">
        <v>155</v>
      </c>
      <c r="E128" s="79" t="s">
        <v>156</v>
      </c>
      <c r="F128" s="144"/>
      <c r="G128" s="159"/>
      <c r="H128" s="151"/>
      <c r="I128" s="144"/>
      <c r="J128" s="144"/>
      <c r="K128" s="26"/>
      <c r="L128" s="2"/>
    </row>
    <row r="129" spans="1:12" ht="33.75" hidden="1">
      <c r="A129" s="88" t="s">
        <v>66</v>
      </c>
      <c r="B129" s="14" t="s">
        <v>45</v>
      </c>
      <c r="C129" s="14" t="s">
        <v>177</v>
      </c>
      <c r="D129" s="14"/>
      <c r="E129" s="57" t="s">
        <v>178</v>
      </c>
      <c r="F129" s="144">
        <f>F130</f>
        <v>0</v>
      </c>
      <c r="G129" s="159">
        <f aca="true" t="shared" si="14" ref="G129:H131">G130</f>
        <v>0</v>
      </c>
      <c r="H129" s="151">
        <f t="shared" si="14"/>
        <v>0</v>
      </c>
      <c r="I129" s="144"/>
      <c r="J129" s="144"/>
      <c r="K129" s="26"/>
      <c r="L129" s="2"/>
    </row>
    <row r="130" spans="1:12" ht="22.5" hidden="1">
      <c r="A130" s="88" t="s">
        <v>66</v>
      </c>
      <c r="B130" s="14" t="s">
        <v>45</v>
      </c>
      <c r="C130" s="14" t="s">
        <v>177</v>
      </c>
      <c r="D130" s="14" t="s">
        <v>55</v>
      </c>
      <c r="E130" s="36" t="s">
        <v>56</v>
      </c>
      <c r="F130" s="144">
        <f>F131</f>
        <v>0</v>
      </c>
      <c r="G130" s="159">
        <f t="shared" si="14"/>
        <v>0</v>
      </c>
      <c r="H130" s="151">
        <f t="shared" si="14"/>
        <v>0</v>
      </c>
      <c r="I130" s="144"/>
      <c r="J130" s="144"/>
      <c r="K130" s="26"/>
      <c r="L130" s="2"/>
    </row>
    <row r="131" spans="1:12" ht="22.5" hidden="1">
      <c r="A131" s="88" t="s">
        <v>66</v>
      </c>
      <c r="B131" s="14" t="s">
        <v>45</v>
      </c>
      <c r="C131" s="14" t="s">
        <v>177</v>
      </c>
      <c r="D131" s="14" t="s">
        <v>54</v>
      </c>
      <c r="E131" s="36" t="s">
        <v>57</v>
      </c>
      <c r="F131" s="144">
        <f>F132</f>
        <v>0</v>
      </c>
      <c r="G131" s="159">
        <f t="shared" si="14"/>
        <v>0</v>
      </c>
      <c r="H131" s="151">
        <f t="shared" si="14"/>
        <v>0</v>
      </c>
      <c r="I131" s="144"/>
      <c r="J131" s="144"/>
      <c r="K131" s="26"/>
      <c r="L131" s="2"/>
    </row>
    <row r="132" spans="1:12" ht="22.5" hidden="1">
      <c r="A132" s="88" t="s">
        <v>66</v>
      </c>
      <c r="B132" s="14" t="s">
        <v>45</v>
      </c>
      <c r="C132" s="14" t="s">
        <v>177</v>
      </c>
      <c r="D132" s="14" t="s">
        <v>155</v>
      </c>
      <c r="E132" s="79" t="s">
        <v>156</v>
      </c>
      <c r="F132" s="144"/>
      <c r="G132" s="159"/>
      <c r="H132" s="151"/>
      <c r="I132" s="144"/>
      <c r="J132" s="144"/>
      <c r="K132" s="26"/>
      <c r="L132" s="2"/>
    </row>
    <row r="133" spans="1:12" ht="33.75">
      <c r="A133" s="88" t="s">
        <v>66</v>
      </c>
      <c r="B133" s="20" t="s">
        <v>45</v>
      </c>
      <c r="C133" s="20" t="s">
        <v>261</v>
      </c>
      <c r="D133" s="20"/>
      <c r="E133" s="38" t="s">
        <v>473</v>
      </c>
      <c r="F133" s="145">
        <f>F134+F172</f>
        <v>8774.5</v>
      </c>
      <c r="G133" s="145" t="e">
        <f>G134+G172</f>
        <v>#REF!</v>
      </c>
      <c r="H133" s="145" t="e">
        <f>H134+H172</f>
        <v>#REF!</v>
      </c>
      <c r="I133" s="145">
        <f>I134+I172</f>
        <v>6375.1</v>
      </c>
      <c r="J133" s="145">
        <f>J134+J172</f>
        <v>6207.9</v>
      </c>
      <c r="K133" s="26"/>
      <c r="L133" s="2"/>
    </row>
    <row r="134" spans="1:12" ht="32.25">
      <c r="A134" s="88" t="s">
        <v>66</v>
      </c>
      <c r="B134" s="20" t="s">
        <v>45</v>
      </c>
      <c r="C134" s="20" t="s">
        <v>266</v>
      </c>
      <c r="D134" s="20"/>
      <c r="E134" s="179" t="s">
        <v>4</v>
      </c>
      <c r="F134" s="145">
        <f>F135+F165</f>
        <v>8424.5</v>
      </c>
      <c r="G134" s="145" t="e">
        <f>G135+G165</f>
        <v>#REF!</v>
      </c>
      <c r="H134" s="145" t="e">
        <f>H135+H165</f>
        <v>#REF!</v>
      </c>
      <c r="I134" s="145">
        <f>I135+I165</f>
        <v>6075.1</v>
      </c>
      <c r="J134" s="145">
        <f>J135+J165</f>
        <v>5907.9</v>
      </c>
      <c r="K134" s="26"/>
      <c r="L134" s="2"/>
    </row>
    <row r="135" spans="1:12" ht="12.75">
      <c r="A135" s="88" t="s">
        <v>66</v>
      </c>
      <c r="B135" s="14" t="s">
        <v>45</v>
      </c>
      <c r="C135" s="14" t="s">
        <v>267</v>
      </c>
      <c r="D135" s="14"/>
      <c r="E135" s="53" t="s">
        <v>130</v>
      </c>
      <c r="F135" s="144">
        <f>F136+F162</f>
        <v>8209.5</v>
      </c>
      <c r="G135" s="144" t="e">
        <f>G136+G162</f>
        <v>#REF!</v>
      </c>
      <c r="H135" s="144" t="e">
        <f>H136+H162</f>
        <v>#REF!</v>
      </c>
      <c r="I135" s="144">
        <f>I136+I162</f>
        <v>5875.1</v>
      </c>
      <c r="J135" s="144">
        <f>J136+J162</f>
        <v>5707.9</v>
      </c>
      <c r="K135" s="26"/>
      <c r="L135" s="2"/>
    </row>
    <row r="136" spans="1:12" ht="15.75" customHeight="1">
      <c r="A136" s="88" t="s">
        <v>66</v>
      </c>
      <c r="B136" s="14" t="s">
        <v>45</v>
      </c>
      <c r="C136" s="14" t="s">
        <v>268</v>
      </c>
      <c r="D136" s="14"/>
      <c r="E136" s="35" t="s">
        <v>221</v>
      </c>
      <c r="F136" s="144">
        <f>F137+F140+F143+F146+F148+F151+F154+F157+F160</f>
        <v>2164.7</v>
      </c>
      <c r="G136" s="144" t="e">
        <f>G137+G140+G143+G146+G148+G151+G154+G157+G160</f>
        <v>#REF!</v>
      </c>
      <c r="H136" s="144" t="e">
        <f>H137+H140+H143+H146+H148+H151+H154+H157+H160</f>
        <v>#REF!</v>
      </c>
      <c r="I136" s="144">
        <f>I137+I140+I143+I146+I148+I151+I154+I157+I160</f>
        <v>1775.1</v>
      </c>
      <c r="J136" s="144">
        <f>J137+J140+J143+J146+J148+J151+J154+J157+J160</f>
        <v>1607.9</v>
      </c>
      <c r="K136" s="26"/>
      <c r="L136" s="2"/>
    </row>
    <row r="137" spans="1:12" ht="23.25" customHeight="1">
      <c r="A137" s="88" t="s">
        <v>66</v>
      </c>
      <c r="B137" s="14" t="s">
        <v>45</v>
      </c>
      <c r="C137" s="14" t="s">
        <v>269</v>
      </c>
      <c r="D137" s="14"/>
      <c r="E137" s="53" t="s">
        <v>138</v>
      </c>
      <c r="F137" s="144">
        <f>F138</f>
        <v>700</v>
      </c>
      <c r="G137" s="144">
        <f>G138</f>
        <v>0</v>
      </c>
      <c r="H137" s="144">
        <f>H138</f>
        <v>0</v>
      </c>
      <c r="I137" s="144">
        <f>I138</f>
        <v>760.4</v>
      </c>
      <c r="J137" s="144">
        <f>J138</f>
        <v>607.9</v>
      </c>
      <c r="K137" s="26"/>
      <c r="L137" s="2"/>
    </row>
    <row r="138" spans="1:12" ht="23.25" customHeight="1">
      <c r="A138" s="88" t="s">
        <v>66</v>
      </c>
      <c r="B138" s="14" t="s">
        <v>45</v>
      </c>
      <c r="C138" s="14" t="s">
        <v>269</v>
      </c>
      <c r="D138" s="14" t="s">
        <v>55</v>
      </c>
      <c r="E138" s="36" t="s">
        <v>436</v>
      </c>
      <c r="F138" s="144">
        <f>600+100</f>
        <v>700</v>
      </c>
      <c r="G138" s="159"/>
      <c r="H138" s="151"/>
      <c r="I138" s="144">
        <v>760.4</v>
      </c>
      <c r="J138" s="144">
        <v>607.9</v>
      </c>
      <c r="K138" s="26">
        <v>100</v>
      </c>
      <c r="L138" s="2"/>
    </row>
    <row r="139" spans="1:12" ht="19.5" customHeight="1" hidden="1">
      <c r="A139" s="88" t="s">
        <v>66</v>
      </c>
      <c r="B139" s="14" t="s">
        <v>45</v>
      </c>
      <c r="C139" s="14" t="s">
        <v>270</v>
      </c>
      <c r="D139" s="14" t="s">
        <v>58</v>
      </c>
      <c r="E139" s="36" t="s">
        <v>59</v>
      </c>
      <c r="F139" s="144"/>
      <c r="G139" s="159" t="e">
        <f>#REF!</f>
        <v>#REF!</v>
      </c>
      <c r="H139" s="161" t="e">
        <f>#REF!</f>
        <v>#REF!</v>
      </c>
      <c r="I139" s="144"/>
      <c r="J139" s="144"/>
      <c r="K139" s="26"/>
      <c r="L139" s="2"/>
    </row>
    <row r="140" spans="1:12" ht="19.5" customHeight="1" hidden="1">
      <c r="A140" s="88" t="s">
        <v>66</v>
      </c>
      <c r="B140" s="14" t="s">
        <v>45</v>
      </c>
      <c r="C140" s="14" t="s">
        <v>271</v>
      </c>
      <c r="D140" s="14"/>
      <c r="E140" s="35" t="s">
        <v>140</v>
      </c>
      <c r="F140" s="144">
        <f>F141</f>
        <v>0</v>
      </c>
      <c r="G140" s="159" t="e">
        <f>G142</f>
        <v>#REF!</v>
      </c>
      <c r="H140" s="151" t="e">
        <f>H142</f>
        <v>#REF!</v>
      </c>
      <c r="I140" s="144"/>
      <c r="J140" s="144"/>
      <c r="K140" s="26"/>
      <c r="L140" s="2"/>
    </row>
    <row r="141" spans="1:12" ht="19.5" customHeight="1" hidden="1">
      <c r="A141" s="88" t="s">
        <v>66</v>
      </c>
      <c r="B141" s="14" t="s">
        <v>45</v>
      </c>
      <c r="C141" s="14" t="s">
        <v>272</v>
      </c>
      <c r="D141" s="14"/>
      <c r="E141" s="35" t="s">
        <v>64</v>
      </c>
      <c r="F141" s="144">
        <f>F142</f>
        <v>0</v>
      </c>
      <c r="G141" s="159"/>
      <c r="H141" s="151"/>
      <c r="I141" s="144"/>
      <c r="J141" s="144"/>
      <c r="K141" s="26"/>
      <c r="L141" s="2"/>
    </row>
    <row r="142" spans="1:12" ht="24.75" customHeight="1" hidden="1">
      <c r="A142" s="88" t="s">
        <v>66</v>
      </c>
      <c r="B142" s="14" t="s">
        <v>45</v>
      </c>
      <c r="C142" s="14" t="s">
        <v>272</v>
      </c>
      <c r="D142" s="14" t="s">
        <v>55</v>
      </c>
      <c r="E142" s="36" t="s">
        <v>56</v>
      </c>
      <c r="F142" s="144"/>
      <c r="G142" s="159" t="e">
        <f>#REF!</f>
        <v>#REF!</v>
      </c>
      <c r="H142" s="151" t="e">
        <f>#REF!</f>
        <v>#REF!</v>
      </c>
      <c r="I142" s="144"/>
      <c r="J142" s="144"/>
      <c r="K142" s="26"/>
      <c r="L142" s="2"/>
    </row>
    <row r="143" spans="1:12" ht="24.75" customHeight="1" hidden="1">
      <c r="A143" s="88" t="s">
        <v>66</v>
      </c>
      <c r="B143" s="14" t="s">
        <v>45</v>
      </c>
      <c r="C143" s="14" t="s">
        <v>273</v>
      </c>
      <c r="D143" s="14"/>
      <c r="E143" s="35" t="s">
        <v>142</v>
      </c>
      <c r="F143" s="144">
        <f>F144</f>
        <v>0</v>
      </c>
      <c r="G143" s="159" t="e">
        <f>G145</f>
        <v>#REF!</v>
      </c>
      <c r="H143" s="151" t="e">
        <f>H145</f>
        <v>#REF!</v>
      </c>
      <c r="I143" s="144"/>
      <c r="J143" s="144"/>
      <c r="K143" s="26"/>
      <c r="L143" s="2"/>
    </row>
    <row r="144" spans="1:12" ht="18.75" customHeight="1" hidden="1">
      <c r="A144" s="88" t="s">
        <v>66</v>
      </c>
      <c r="B144" s="14" t="s">
        <v>45</v>
      </c>
      <c r="C144" s="14" t="s">
        <v>274</v>
      </c>
      <c r="D144" s="14"/>
      <c r="E144" s="35" t="s">
        <v>64</v>
      </c>
      <c r="F144" s="144">
        <f>F145</f>
        <v>0</v>
      </c>
      <c r="G144" s="159"/>
      <c r="H144" s="151"/>
      <c r="I144" s="144"/>
      <c r="J144" s="144"/>
      <c r="K144" s="26"/>
      <c r="L144" s="2"/>
    </row>
    <row r="145" spans="1:12" ht="24.75" customHeight="1" hidden="1">
      <c r="A145" s="88" t="s">
        <v>66</v>
      </c>
      <c r="B145" s="14" t="s">
        <v>45</v>
      </c>
      <c r="C145" s="14" t="s">
        <v>274</v>
      </c>
      <c r="D145" s="14" t="s">
        <v>55</v>
      </c>
      <c r="E145" s="36" t="s">
        <v>56</v>
      </c>
      <c r="F145" s="144"/>
      <c r="G145" s="159" t="e">
        <f>#REF!</f>
        <v>#REF!</v>
      </c>
      <c r="H145" s="151" t="e">
        <f>#REF!</f>
        <v>#REF!</v>
      </c>
      <c r="I145" s="144"/>
      <c r="J145" s="144"/>
      <c r="K145" s="26"/>
      <c r="L145" s="2"/>
    </row>
    <row r="146" spans="1:12" ht="24.75" customHeight="1">
      <c r="A146" s="88" t="s">
        <v>66</v>
      </c>
      <c r="B146" s="14" t="s">
        <v>45</v>
      </c>
      <c r="C146" s="14" t="s">
        <v>275</v>
      </c>
      <c r="D146" s="14"/>
      <c r="E146" s="53" t="s">
        <v>144</v>
      </c>
      <c r="F146" s="144">
        <f>F147</f>
        <v>1464.7</v>
      </c>
      <c r="G146" s="144">
        <f>G147</f>
        <v>0</v>
      </c>
      <c r="H146" s="144">
        <f>H147</f>
        <v>0</v>
      </c>
      <c r="I146" s="144">
        <f>I147</f>
        <v>1014.7</v>
      </c>
      <c r="J146" s="144">
        <f>J147</f>
        <v>1000</v>
      </c>
      <c r="K146" s="26"/>
      <c r="L146" s="2"/>
    </row>
    <row r="147" spans="1:12" ht="24.75" customHeight="1">
      <c r="A147" s="88" t="s">
        <v>66</v>
      </c>
      <c r="B147" s="14" t="s">
        <v>45</v>
      </c>
      <c r="C147" s="14" t="s">
        <v>275</v>
      </c>
      <c r="D147" s="14" t="s">
        <v>55</v>
      </c>
      <c r="E147" s="36" t="s">
        <v>436</v>
      </c>
      <c r="F147" s="144">
        <f>1014.7+450</f>
        <v>1464.7</v>
      </c>
      <c r="G147" s="159"/>
      <c r="H147" s="151"/>
      <c r="I147" s="144">
        <v>1014.7</v>
      </c>
      <c r="J147" s="144">
        <v>1000</v>
      </c>
      <c r="K147" s="26">
        <v>450</v>
      </c>
      <c r="L147" s="2"/>
    </row>
    <row r="148" spans="1:12" ht="23.25" customHeight="1" hidden="1">
      <c r="A148" s="88" t="s">
        <v>66</v>
      </c>
      <c r="B148" s="14" t="s">
        <v>45</v>
      </c>
      <c r="C148" s="14" t="s">
        <v>276</v>
      </c>
      <c r="D148" s="14"/>
      <c r="E148" s="35" t="s">
        <v>146</v>
      </c>
      <c r="F148" s="144">
        <f>F149</f>
        <v>0</v>
      </c>
      <c r="G148" s="159" t="e">
        <f>G150</f>
        <v>#REF!</v>
      </c>
      <c r="H148" s="151" t="e">
        <f>H150</f>
        <v>#REF!</v>
      </c>
      <c r="I148" s="144"/>
      <c r="J148" s="144"/>
      <c r="K148" s="26"/>
      <c r="L148" s="2"/>
    </row>
    <row r="149" spans="1:12" ht="17.25" customHeight="1" hidden="1">
      <c r="A149" s="88" t="s">
        <v>66</v>
      </c>
      <c r="B149" s="14" t="s">
        <v>45</v>
      </c>
      <c r="C149" s="14" t="s">
        <v>277</v>
      </c>
      <c r="D149" s="14"/>
      <c r="E149" s="35" t="s">
        <v>64</v>
      </c>
      <c r="F149" s="144">
        <f>F150</f>
        <v>0</v>
      </c>
      <c r="G149" s="159"/>
      <c r="H149" s="151"/>
      <c r="I149" s="144"/>
      <c r="J149" s="144"/>
      <c r="K149" s="26"/>
      <c r="L149" s="2"/>
    </row>
    <row r="150" spans="1:12" ht="24.75" customHeight="1" hidden="1">
      <c r="A150" s="88" t="s">
        <v>66</v>
      </c>
      <c r="B150" s="14" t="s">
        <v>45</v>
      </c>
      <c r="C150" s="14" t="s">
        <v>277</v>
      </c>
      <c r="D150" s="14" t="s">
        <v>55</v>
      </c>
      <c r="E150" s="36" t="s">
        <v>56</v>
      </c>
      <c r="F150" s="144"/>
      <c r="G150" s="159" t="e">
        <f>#REF!</f>
        <v>#REF!</v>
      </c>
      <c r="H150" s="151" t="e">
        <f>#REF!</f>
        <v>#REF!</v>
      </c>
      <c r="I150" s="144"/>
      <c r="J150" s="144"/>
      <c r="K150" s="26"/>
      <c r="L150" s="2"/>
    </row>
    <row r="151" spans="1:12" ht="24.75" customHeight="1" hidden="1">
      <c r="A151" s="88" t="s">
        <v>66</v>
      </c>
      <c r="B151" s="14" t="s">
        <v>45</v>
      </c>
      <c r="C151" s="14" t="s">
        <v>278</v>
      </c>
      <c r="D151" s="14"/>
      <c r="E151" s="35" t="s">
        <v>148</v>
      </c>
      <c r="F151" s="144">
        <f>F152</f>
        <v>0</v>
      </c>
      <c r="G151" s="159" t="e">
        <f>G153</f>
        <v>#REF!</v>
      </c>
      <c r="H151" s="151" t="e">
        <f>H153</f>
        <v>#REF!</v>
      </c>
      <c r="I151" s="144"/>
      <c r="J151" s="144"/>
      <c r="K151" s="26"/>
      <c r="L151" s="2"/>
    </row>
    <row r="152" spans="1:12" ht="16.5" customHeight="1" hidden="1">
      <c r="A152" s="88" t="s">
        <v>66</v>
      </c>
      <c r="B152" s="14" t="s">
        <v>45</v>
      </c>
      <c r="C152" s="14" t="s">
        <v>279</v>
      </c>
      <c r="D152" s="14"/>
      <c r="E152" s="35" t="s">
        <v>64</v>
      </c>
      <c r="F152" s="144">
        <f>F153</f>
        <v>0</v>
      </c>
      <c r="G152" s="159"/>
      <c r="H152" s="151"/>
      <c r="I152" s="144"/>
      <c r="J152" s="144"/>
      <c r="K152" s="26"/>
      <c r="L152" s="2"/>
    </row>
    <row r="153" spans="1:12" ht="24.75" customHeight="1" hidden="1">
      <c r="A153" s="88" t="s">
        <v>66</v>
      </c>
      <c r="B153" s="14" t="s">
        <v>45</v>
      </c>
      <c r="C153" s="14" t="s">
        <v>279</v>
      </c>
      <c r="D153" s="14" t="s">
        <v>55</v>
      </c>
      <c r="E153" s="36" t="s">
        <v>56</v>
      </c>
      <c r="F153" s="144"/>
      <c r="G153" s="159" t="e">
        <f>#REF!</f>
        <v>#REF!</v>
      </c>
      <c r="H153" s="151" t="e">
        <f>#REF!</f>
        <v>#REF!</v>
      </c>
      <c r="I153" s="144"/>
      <c r="J153" s="144"/>
      <c r="K153" s="26"/>
      <c r="L153" s="2"/>
    </row>
    <row r="154" spans="1:12" ht="24.75" customHeight="1" hidden="1">
      <c r="A154" s="88" t="s">
        <v>66</v>
      </c>
      <c r="B154" s="14" t="s">
        <v>45</v>
      </c>
      <c r="C154" s="14" t="s">
        <v>280</v>
      </c>
      <c r="D154" s="14"/>
      <c r="E154" s="35" t="s">
        <v>150</v>
      </c>
      <c r="F154" s="144">
        <f>F155</f>
        <v>0</v>
      </c>
      <c r="G154" s="159" t="e">
        <f>G156</f>
        <v>#REF!</v>
      </c>
      <c r="H154" s="151" t="e">
        <f>H156</f>
        <v>#REF!</v>
      </c>
      <c r="I154" s="144"/>
      <c r="J154" s="144"/>
      <c r="K154" s="26"/>
      <c r="L154" s="2"/>
    </row>
    <row r="155" spans="1:12" ht="17.25" customHeight="1" hidden="1">
      <c r="A155" s="88" t="s">
        <v>66</v>
      </c>
      <c r="B155" s="14" t="s">
        <v>45</v>
      </c>
      <c r="C155" s="14" t="s">
        <v>281</v>
      </c>
      <c r="D155" s="14"/>
      <c r="E155" s="35" t="s">
        <v>64</v>
      </c>
      <c r="F155" s="144">
        <f>F156</f>
        <v>0</v>
      </c>
      <c r="G155" s="159"/>
      <c r="H155" s="151"/>
      <c r="I155" s="144"/>
      <c r="J155" s="144"/>
      <c r="K155" s="26"/>
      <c r="L155" s="2"/>
    </row>
    <row r="156" spans="1:12" ht="24.75" customHeight="1" hidden="1">
      <c r="A156" s="88" t="s">
        <v>66</v>
      </c>
      <c r="B156" s="14" t="s">
        <v>45</v>
      </c>
      <c r="C156" s="14" t="s">
        <v>281</v>
      </c>
      <c r="D156" s="14" t="s">
        <v>55</v>
      </c>
      <c r="E156" s="36" t="s">
        <v>56</v>
      </c>
      <c r="F156" s="144"/>
      <c r="G156" s="159" t="e">
        <f>#REF!</f>
        <v>#REF!</v>
      </c>
      <c r="H156" s="151" t="e">
        <f>#REF!</f>
        <v>#REF!</v>
      </c>
      <c r="I156" s="144"/>
      <c r="J156" s="144"/>
      <c r="K156" s="26"/>
      <c r="L156" s="2"/>
    </row>
    <row r="157" spans="1:12" ht="24.75" customHeight="1" hidden="1">
      <c r="A157" s="88" t="s">
        <v>66</v>
      </c>
      <c r="B157" s="14" t="s">
        <v>45</v>
      </c>
      <c r="C157" s="14" t="s">
        <v>282</v>
      </c>
      <c r="D157" s="14"/>
      <c r="E157" s="35" t="s">
        <v>5</v>
      </c>
      <c r="F157" s="144">
        <f>F158</f>
        <v>0</v>
      </c>
      <c r="G157" s="159" t="e">
        <f>G159</f>
        <v>#REF!</v>
      </c>
      <c r="H157" s="151" t="e">
        <f>H159</f>
        <v>#REF!</v>
      </c>
      <c r="I157" s="144"/>
      <c r="J157" s="144"/>
      <c r="K157" s="26"/>
      <c r="L157" s="2"/>
    </row>
    <row r="158" spans="1:12" ht="18.75" customHeight="1" hidden="1">
      <c r="A158" s="88" t="s">
        <v>66</v>
      </c>
      <c r="B158" s="14" t="s">
        <v>45</v>
      </c>
      <c r="C158" s="14" t="s">
        <v>283</v>
      </c>
      <c r="D158" s="14"/>
      <c r="E158" s="35" t="s">
        <v>64</v>
      </c>
      <c r="F158" s="144">
        <f>F159</f>
        <v>0</v>
      </c>
      <c r="G158" s="159"/>
      <c r="H158" s="151"/>
      <c r="I158" s="144"/>
      <c r="J158" s="144"/>
      <c r="K158" s="26"/>
      <c r="L158" s="2"/>
    </row>
    <row r="159" spans="1:12" ht="24.75" customHeight="1" hidden="1">
      <c r="A159" s="88" t="s">
        <v>66</v>
      </c>
      <c r="B159" s="14" t="s">
        <v>45</v>
      </c>
      <c r="C159" s="14" t="s">
        <v>283</v>
      </c>
      <c r="D159" s="14" t="s">
        <v>55</v>
      </c>
      <c r="E159" s="36" t="s">
        <v>56</v>
      </c>
      <c r="F159" s="144"/>
      <c r="G159" s="159" t="e">
        <f>#REF!</f>
        <v>#REF!</v>
      </c>
      <c r="H159" s="151" t="e">
        <f>#REF!</f>
        <v>#REF!</v>
      </c>
      <c r="I159" s="144"/>
      <c r="J159" s="144"/>
      <c r="K159" s="26"/>
      <c r="L159" s="2"/>
    </row>
    <row r="160" spans="1:12" ht="15.75" customHeight="1">
      <c r="A160" s="88" t="s">
        <v>66</v>
      </c>
      <c r="B160" s="14" t="s">
        <v>45</v>
      </c>
      <c r="C160" s="14" t="s">
        <v>284</v>
      </c>
      <c r="D160" s="14"/>
      <c r="E160" s="53" t="s">
        <v>422</v>
      </c>
      <c r="F160" s="144">
        <f>F161</f>
        <v>0</v>
      </c>
      <c r="G160" s="144">
        <f>G161</f>
        <v>0</v>
      </c>
      <c r="H160" s="144">
        <f>H161</f>
        <v>0</v>
      </c>
      <c r="I160" s="144">
        <f>I161</f>
        <v>0</v>
      </c>
      <c r="J160" s="144">
        <f>J161</f>
        <v>0</v>
      </c>
      <c r="K160" s="26"/>
      <c r="L160" s="2"/>
    </row>
    <row r="161" spans="1:12" ht="24.75" customHeight="1">
      <c r="A161" s="88" t="s">
        <v>66</v>
      </c>
      <c r="B161" s="14" t="s">
        <v>45</v>
      </c>
      <c r="C161" s="14" t="s">
        <v>284</v>
      </c>
      <c r="D161" s="14" t="s">
        <v>55</v>
      </c>
      <c r="E161" s="36" t="s">
        <v>436</v>
      </c>
      <c r="F161" s="144"/>
      <c r="G161" s="159"/>
      <c r="H161" s="151"/>
      <c r="I161" s="144"/>
      <c r="J161" s="144"/>
      <c r="K161" s="26"/>
      <c r="L161" s="2"/>
    </row>
    <row r="162" spans="1:12" ht="37.5" customHeight="1">
      <c r="A162" s="88" t="s">
        <v>66</v>
      </c>
      <c r="B162" s="14" t="s">
        <v>45</v>
      </c>
      <c r="C162" s="14" t="s">
        <v>443</v>
      </c>
      <c r="D162" s="14"/>
      <c r="E162" s="35" t="s">
        <v>445</v>
      </c>
      <c r="F162" s="144">
        <f aca="true" t="shared" si="15" ref="F162:J163">F163</f>
        <v>6044.8</v>
      </c>
      <c r="G162" s="144">
        <f t="shared" si="15"/>
        <v>0</v>
      </c>
      <c r="H162" s="144">
        <f t="shared" si="15"/>
        <v>0</v>
      </c>
      <c r="I162" s="144">
        <f t="shared" si="15"/>
        <v>4100</v>
      </c>
      <c r="J162" s="144">
        <f t="shared" si="15"/>
        <v>4100</v>
      </c>
      <c r="K162" s="26"/>
      <c r="L162" s="2"/>
    </row>
    <row r="163" spans="1:12" ht="26.25" customHeight="1">
      <c r="A163" s="88" t="s">
        <v>66</v>
      </c>
      <c r="B163" s="14" t="s">
        <v>45</v>
      </c>
      <c r="C163" s="14" t="s">
        <v>444</v>
      </c>
      <c r="D163" s="14"/>
      <c r="E163" s="35" t="s">
        <v>446</v>
      </c>
      <c r="F163" s="144">
        <f t="shared" si="15"/>
        <v>6044.8</v>
      </c>
      <c r="G163" s="144">
        <f t="shared" si="15"/>
        <v>0</v>
      </c>
      <c r="H163" s="144">
        <f t="shared" si="15"/>
        <v>0</v>
      </c>
      <c r="I163" s="144">
        <f t="shared" si="15"/>
        <v>4100</v>
      </c>
      <c r="J163" s="144">
        <f t="shared" si="15"/>
        <v>4100</v>
      </c>
      <c r="K163" s="26"/>
      <c r="L163" s="2"/>
    </row>
    <row r="164" spans="1:12" ht="24" customHeight="1">
      <c r="A164" s="88" t="s">
        <v>66</v>
      </c>
      <c r="B164" s="14" t="s">
        <v>45</v>
      </c>
      <c r="C164" s="14" t="s">
        <v>444</v>
      </c>
      <c r="D164" s="14" t="s">
        <v>55</v>
      </c>
      <c r="E164" s="36" t="s">
        <v>436</v>
      </c>
      <c r="F164" s="144">
        <f>7100-240-815.2</f>
        <v>6044.8</v>
      </c>
      <c r="G164" s="150"/>
      <c r="H164" s="161"/>
      <c r="I164" s="144">
        <v>4100</v>
      </c>
      <c r="J164" s="144">
        <v>4100</v>
      </c>
      <c r="K164" s="26">
        <v>-815.2</v>
      </c>
      <c r="L164" s="2"/>
    </row>
    <row r="165" spans="1:12" ht="35.25" customHeight="1">
      <c r="A165" s="88" t="s">
        <v>66</v>
      </c>
      <c r="B165" s="14" t="s">
        <v>45</v>
      </c>
      <c r="C165" s="14" t="s">
        <v>344</v>
      </c>
      <c r="D165" s="14"/>
      <c r="E165" s="36" t="s">
        <v>81</v>
      </c>
      <c r="F165" s="144">
        <f>F166</f>
        <v>215</v>
      </c>
      <c r="G165" s="144">
        <f>G166</f>
        <v>0</v>
      </c>
      <c r="H165" s="144">
        <f>H166</f>
        <v>0</v>
      </c>
      <c r="I165" s="144">
        <f>I166</f>
        <v>200</v>
      </c>
      <c r="J165" s="144">
        <f>J166</f>
        <v>200</v>
      </c>
      <c r="K165" s="26"/>
      <c r="L165" s="2"/>
    </row>
    <row r="166" spans="1:12" ht="14.25" customHeight="1">
      <c r="A166" s="88" t="s">
        <v>66</v>
      </c>
      <c r="B166" s="14" t="s">
        <v>45</v>
      </c>
      <c r="C166" s="14" t="s">
        <v>345</v>
      </c>
      <c r="D166" s="14"/>
      <c r="E166" s="35" t="s">
        <v>221</v>
      </c>
      <c r="F166" s="144">
        <f>F167+F170</f>
        <v>215</v>
      </c>
      <c r="G166" s="144">
        <f>G167+G170</f>
        <v>0</v>
      </c>
      <c r="H166" s="144">
        <f>H167+H170</f>
        <v>0</v>
      </c>
      <c r="I166" s="144">
        <f>I167+I170</f>
        <v>200</v>
      </c>
      <c r="J166" s="144">
        <f>J167+J170</f>
        <v>200</v>
      </c>
      <c r="K166" s="26"/>
      <c r="L166" s="2"/>
    </row>
    <row r="167" spans="1:12" ht="35.25" customHeight="1">
      <c r="A167" s="88" t="s">
        <v>66</v>
      </c>
      <c r="B167" s="14" t="s">
        <v>45</v>
      </c>
      <c r="C167" s="14" t="s">
        <v>346</v>
      </c>
      <c r="D167" s="14"/>
      <c r="E167" s="53" t="s">
        <v>94</v>
      </c>
      <c r="F167" s="144">
        <f>F168+F169</f>
        <v>0</v>
      </c>
      <c r="G167" s="144">
        <f>G168+G169</f>
        <v>0</v>
      </c>
      <c r="H167" s="144">
        <f>H168+H169</f>
        <v>0</v>
      </c>
      <c r="I167" s="144">
        <f>I168+I169</f>
        <v>0</v>
      </c>
      <c r="J167" s="144">
        <f>J168+J169</f>
        <v>0</v>
      </c>
      <c r="K167" s="26"/>
      <c r="L167" s="2"/>
    </row>
    <row r="168" spans="1:12" ht="21" customHeight="1">
      <c r="A168" s="88" t="s">
        <v>66</v>
      </c>
      <c r="B168" s="14" t="s">
        <v>45</v>
      </c>
      <c r="C168" s="14" t="s">
        <v>346</v>
      </c>
      <c r="D168" s="14" t="s">
        <v>75</v>
      </c>
      <c r="E168" s="35" t="s">
        <v>367</v>
      </c>
      <c r="F168" s="144"/>
      <c r="G168" s="159"/>
      <c r="H168" s="150"/>
      <c r="I168" s="144"/>
      <c r="J168" s="144"/>
      <c r="K168" s="26"/>
      <c r="L168" s="2"/>
    </row>
    <row r="169" spans="1:12" ht="15" customHeight="1">
      <c r="A169" s="88" t="s">
        <v>66</v>
      </c>
      <c r="B169" s="14" t="s">
        <v>45</v>
      </c>
      <c r="C169" s="14" t="s">
        <v>346</v>
      </c>
      <c r="D169" s="14" t="s">
        <v>58</v>
      </c>
      <c r="E169" s="36" t="s">
        <v>59</v>
      </c>
      <c r="F169" s="144"/>
      <c r="G169" s="159"/>
      <c r="H169" s="150"/>
      <c r="I169" s="144"/>
      <c r="J169" s="144"/>
      <c r="K169" s="26"/>
      <c r="L169" s="2"/>
    </row>
    <row r="170" spans="1:12" ht="14.25" customHeight="1">
      <c r="A170" s="88" t="s">
        <v>66</v>
      </c>
      <c r="B170" s="14" t="s">
        <v>45</v>
      </c>
      <c r="C170" s="14" t="s">
        <v>372</v>
      </c>
      <c r="D170" s="14"/>
      <c r="E170" s="53" t="s">
        <v>389</v>
      </c>
      <c r="F170" s="144">
        <f>F171</f>
        <v>215</v>
      </c>
      <c r="G170" s="144">
        <f>G171</f>
        <v>0</v>
      </c>
      <c r="H170" s="144">
        <f>H171</f>
        <v>0</v>
      </c>
      <c r="I170" s="144">
        <f>I171</f>
        <v>200</v>
      </c>
      <c r="J170" s="144">
        <f>J171</f>
        <v>200</v>
      </c>
      <c r="K170" s="26"/>
      <c r="L170" s="2"/>
    </row>
    <row r="171" spans="1:12" ht="21" customHeight="1">
      <c r="A171" s="88" t="s">
        <v>66</v>
      </c>
      <c r="B171" s="14" t="s">
        <v>45</v>
      </c>
      <c r="C171" s="14" t="s">
        <v>372</v>
      </c>
      <c r="D171" s="14" t="s">
        <v>55</v>
      </c>
      <c r="E171" s="36" t="s">
        <v>56</v>
      </c>
      <c r="F171" s="144">
        <f>200+15</f>
        <v>215</v>
      </c>
      <c r="G171" s="159"/>
      <c r="H171" s="150"/>
      <c r="I171" s="144">
        <v>200</v>
      </c>
      <c r="J171" s="144">
        <v>200</v>
      </c>
      <c r="K171" s="26"/>
      <c r="L171" s="2"/>
    </row>
    <row r="172" spans="1:12" ht="24.75" customHeight="1">
      <c r="A172" s="88" t="s">
        <v>66</v>
      </c>
      <c r="B172" s="20" t="s">
        <v>45</v>
      </c>
      <c r="C172" s="20" t="s">
        <v>285</v>
      </c>
      <c r="D172" s="20"/>
      <c r="E172" s="179" t="s">
        <v>190</v>
      </c>
      <c r="F172" s="145">
        <f>F173</f>
        <v>350</v>
      </c>
      <c r="G172" s="145">
        <f>G173</f>
        <v>0</v>
      </c>
      <c r="H172" s="145">
        <f>H173</f>
        <v>0</v>
      </c>
      <c r="I172" s="145">
        <f>I173</f>
        <v>300</v>
      </c>
      <c r="J172" s="145">
        <f>J173</f>
        <v>300</v>
      </c>
      <c r="K172" s="26"/>
      <c r="L172" s="2"/>
    </row>
    <row r="173" spans="1:12" ht="24.75" customHeight="1">
      <c r="A173" s="88" t="s">
        <v>66</v>
      </c>
      <c r="B173" s="14" t="s">
        <v>45</v>
      </c>
      <c r="C173" s="14" t="s">
        <v>286</v>
      </c>
      <c r="D173" s="14"/>
      <c r="E173" s="35" t="s">
        <v>189</v>
      </c>
      <c r="F173" s="144">
        <f>F174</f>
        <v>350</v>
      </c>
      <c r="G173" s="144">
        <f aca="true" t="shared" si="16" ref="G173:J174">G174</f>
        <v>0</v>
      </c>
      <c r="H173" s="144">
        <f t="shared" si="16"/>
        <v>0</v>
      </c>
      <c r="I173" s="144">
        <f t="shared" si="16"/>
        <v>300</v>
      </c>
      <c r="J173" s="144">
        <f t="shared" si="16"/>
        <v>300</v>
      </c>
      <c r="K173" s="26"/>
      <c r="L173" s="2"/>
    </row>
    <row r="174" spans="1:12" ht="15" customHeight="1">
      <c r="A174" s="88" t="s">
        <v>66</v>
      </c>
      <c r="B174" s="14" t="s">
        <v>45</v>
      </c>
      <c r="C174" s="14" t="s">
        <v>287</v>
      </c>
      <c r="D174" s="14"/>
      <c r="E174" s="35" t="s">
        <v>221</v>
      </c>
      <c r="F174" s="144">
        <f>F175</f>
        <v>350</v>
      </c>
      <c r="G174" s="144">
        <f t="shared" si="16"/>
        <v>0</v>
      </c>
      <c r="H174" s="144">
        <f t="shared" si="16"/>
        <v>0</v>
      </c>
      <c r="I174" s="144">
        <f t="shared" si="16"/>
        <v>300</v>
      </c>
      <c r="J174" s="144">
        <f t="shared" si="16"/>
        <v>300</v>
      </c>
      <c r="K174" s="26"/>
      <c r="L174" s="2"/>
    </row>
    <row r="175" spans="1:12" ht="21" customHeight="1">
      <c r="A175" s="88" t="s">
        <v>66</v>
      </c>
      <c r="B175" s="14" t="s">
        <v>45</v>
      </c>
      <c r="C175" s="14" t="s">
        <v>288</v>
      </c>
      <c r="D175" s="14"/>
      <c r="E175" s="53" t="s">
        <v>194</v>
      </c>
      <c r="F175" s="144">
        <f>F176</f>
        <v>350</v>
      </c>
      <c r="G175" s="144">
        <f>G176</f>
        <v>0</v>
      </c>
      <c r="H175" s="144">
        <f>H176</f>
        <v>0</v>
      </c>
      <c r="I175" s="144">
        <f>I176</f>
        <v>300</v>
      </c>
      <c r="J175" s="144">
        <f>J176</f>
        <v>300</v>
      </c>
      <c r="K175" s="26"/>
      <c r="L175" s="2"/>
    </row>
    <row r="176" spans="1:12" ht="23.25" customHeight="1">
      <c r="A176" s="88" t="s">
        <v>66</v>
      </c>
      <c r="B176" s="14" t="s">
        <v>45</v>
      </c>
      <c r="C176" s="14" t="s">
        <v>288</v>
      </c>
      <c r="D176" s="14" t="s">
        <v>55</v>
      </c>
      <c r="E176" s="36" t="s">
        <v>436</v>
      </c>
      <c r="F176" s="144">
        <v>350</v>
      </c>
      <c r="G176" s="159"/>
      <c r="H176" s="151"/>
      <c r="I176" s="144">
        <v>300</v>
      </c>
      <c r="J176" s="144">
        <v>300</v>
      </c>
      <c r="K176" s="26"/>
      <c r="L176" s="2"/>
    </row>
    <row r="177" spans="1:12" ht="37.5" customHeight="1">
      <c r="A177" s="88" t="s">
        <v>66</v>
      </c>
      <c r="B177" s="20" t="s">
        <v>45</v>
      </c>
      <c r="C177" s="20" t="s">
        <v>293</v>
      </c>
      <c r="D177" s="20"/>
      <c r="E177" s="38" t="s">
        <v>474</v>
      </c>
      <c r="F177" s="145">
        <f aca="true" t="shared" si="17" ref="F177:J178">F178</f>
        <v>269.70000000000005</v>
      </c>
      <c r="G177" s="145">
        <f t="shared" si="17"/>
        <v>0</v>
      </c>
      <c r="H177" s="145">
        <f t="shared" si="17"/>
        <v>0</v>
      </c>
      <c r="I177" s="145">
        <f t="shared" si="17"/>
        <v>0</v>
      </c>
      <c r="J177" s="145">
        <f t="shared" si="17"/>
        <v>1000</v>
      </c>
      <c r="K177" s="26"/>
      <c r="L177" s="2"/>
    </row>
    <row r="178" spans="1:12" ht="26.25" customHeight="1">
      <c r="A178" s="88" t="s">
        <v>66</v>
      </c>
      <c r="B178" s="20" t="s">
        <v>45</v>
      </c>
      <c r="C178" s="20" t="s">
        <v>450</v>
      </c>
      <c r="D178" s="20"/>
      <c r="E178" s="38" t="s">
        <v>451</v>
      </c>
      <c r="F178" s="145">
        <f t="shared" si="17"/>
        <v>269.70000000000005</v>
      </c>
      <c r="G178" s="145">
        <f t="shared" si="17"/>
        <v>0</v>
      </c>
      <c r="H178" s="145">
        <f t="shared" si="17"/>
        <v>0</v>
      </c>
      <c r="I178" s="145">
        <f t="shared" si="17"/>
        <v>0</v>
      </c>
      <c r="J178" s="145">
        <f t="shared" si="17"/>
        <v>1000</v>
      </c>
      <c r="K178" s="26"/>
      <c r="L178" s="2"/>
    </row>
    <row r="179" spans="1:12" ht="25.5" customHeight="1">
      <c r="A179" s="88" t="s">
        <v>66</v>
      </c>
      <c r="B179" s="14" t="s">
        <v>45</v>
      </c>
      <c r="C179" s="14" t="s">
        <v>452</v>
      </c>
      <c r="D179" s="14"/>
      <c r="E179" s="47" t="s">
        <v>453</v>
      </c>
      <c r="F179" s="144">
        <f>F180+F183</f>
        <v>269.70000000000005</v>
      </c>
      <c r="G179" s="144">
        <f>G180+G183</f>
        <v>0</v>
      </c>
      <c r="H179" s="144">
        <f>H180+H183</f>
        <v>0</v>
      </c>
      <c r="I179" s="144">
        <f>I180+I183</f>
        <v>0</v>
      </c>
      <c r="J179" s="144">
        <f>J180+J183</f>
        <v>1000</v>
      </c>
      <c r="K179" s="26"/>
      <c r="L179" s="2"/>
    </row>
    <row r="180" spans="1:12" ht="15" customHeight="1">
      <c r="A180" s="88" t="s">
        <v>66</v>
      </c>
      <c r="B180" s="14" t="s">
        <v>45</v>
      </c>
      <c r="C180" s="14" t="s">
        <v>454</v>
      </c>
      <c r="D180" s="14"/>
      <c r="E180" s="35" t="s">
        <v>221</v>
      </c>
      <c r="F180" s="144">
        <f aca="true" t="shared" si="18" ref="F180:J181">F181</f>
        <v>117.9</v>
      </c>
      <c r="G180" s="144">
        <f t="shared" si="18"/>
        <v>0</v>
      </c>
      <c r="H180" s="144">
        <f t="shared" si="18"/>
        <v>0</v>
      </c>
      <c r="I180" s="144">
        <f t="shared" si="18"/>
        <v>0</v>
      </c>
      <c r="J180" s="144">
        <f t="shared" si="18"/>
        <v>260</v>
      </c>
      <c r="K180" s="26"/>
      <c r="L180" s="2"/>
    </row>
    <row r="181" spans="1:12" ht="24.75" customHeight="1">
      <c r="A181" s="88" t="s">
        <v>66</v>
      </c>
      <c r="B181" s="14" t="s">
        <v>45</v>
      </c>
      <c r="C181" s="14" t="s">
        <v>455</v>
      </c>
      <c r="D181" s="14"/>
      <c r="E181" s="36" t="s">
        <v>456</v>
      </c>
      <c r="F181" s="144">
        <f t="shared" si="18"/>
        <v>117.9</v>
      </c>
      <c r="G181" s="144">
        <f t="shared" si="18"/>
        <v>0</v>
      </c>
      <c r="H181" s="144">
        <f t="shared" si="18"/>
        <v>0</v>
      </c>
      <c r="I181" s="144">
        <f t="shared" si="18"/>
        <v>0</v>
      </c>
      <c r="J181" s="144">
        <f t="shared" si="18"/>
        <v>260</v>
      </c>
      <c r="K181" s="26"/>
      <c r="L181" s="2"/>
    </row>
    <row r="182" spans="1:12" ht="24.75" customHeight="1">
      <c r="A182" s="88" t="s">
        <v>66</v>
      </c>
      <c r="B182" s="14" t="s">
        <v>45</v>
      </c>
      <c r="C182" s="14" t="s">
        <v>455</v>
      </c>
      <c r="D182" s="14" t="s">
        <v>55</v>
      </c>
      <c r="E182" s="36" t="s">
        <v>56</v>
      </c>
      <c r="F182" s="144">
        <f>130-12.1</f>
        <v>117.9</v>
      </c>
      <c r="G182" s="150"/>
      <c r="H182" s="150"/>
      <c r="I182" s="144"/>
      <c r="J182" s="144">
        <v>260</v>
      </c>
      <c r="K182" s="26"/>
      <c r="L182" s="2"/>
    </row>
    <row r="183" spans="1:12" ht="38.25" customHeight="1">
      <c r="A183" s="88" t="s">
        <v>66</v>
      </c>
      <c r="B183" s="14" t="s">
        <v>45</v>
      </c>
      <c r="C183" s="14" t="s">
        <v>496</v>
      </c>
      <c r="D183" s="20"/>
      <c r="E183" s="35" t="s">
        <v>497</v>
      </c>
      <c r="F183" s="144">
        <f aca="true" t="shared" si="19" ref="F183:J184">F184</f>
        <v>151.8</v>
      </c>
      <c r="G183" s="144">
        <f t="shared" si="19"/>
        <v>0</v>
      </c>
      <c r="H183" s="144">
        <f t="shared" si="19"/>
        <v>0</v>
      </c>
      <c r="I183" s="144">
        <f t="shared" si="19"/>
        <v>0</v>
      </c>
      <c r="J183" s="144">
        <f t="shared" si="19"/>
        <v>740</v>
      </c>
      <c r="K183" s="26"/>
      <c r="L183" s="2"/>
    </row>
    <row r="184" spans="1:12" ht="23.25" customHeight="1">
      <c r="A184" s="88" t="s">
        <v>66</v>
      </c>
      <c r="B184" s="14" t="s">
        <v>45</v>
      </c>
      <c r="C184" s="14" t="s">
        <v>498</v>
      </c>
      <c r="D184" s="20"/>
      <c r="E184" s="53" t="s">
        <v>499</v>
      </c>
      <c r="F184" s="144">
        <f t="shared" si="19"/>
        <v>151.8</v>
      </c>
      <c r="G184" s="144">
        <f t="shared" si="19"/>
        <v>0</v>
      </c>
      <c r="H184" s="144">
        <f t="shared" si="19"/>
        <v>0</v>
      </c>
      <c r="I184" s="144">
        <f t="shared" si="19"/>
        <v>0</v>
      </c>
      <c r="J184" s="144">
        <f t="shared" si="19"/>
        <v>740</v>
      </c>
      <c r="K184" s="26"/>
      <c r="L184" s="2"/>
    </row>
    <row r="185" spans="1:12" ht="23.25" customHeight="1">
      <c r="A185" s="88" t="s">
        <v>66</v>
      </c>
      <c r="B185" s="14" t="s">
        <v>45</v>
      </c>
      <c r="C185" s="14" t="s">
        <v>498</v>
      </c>
      <c r="D185" s="14" t="s">
        <v>55</v>
      </c>
      <c r="E185" s="36" t="s">
        <v>56</v>
      </c>
      <c r="F185" s="144">
        <f>370+12.1-233.5+3.2</f>
        <v>151.8</v>
      </c>
      <c r="G185" s="150"/>
      <c r="H185" s="150"/>
      <c r="I185" s="144"/>
      <c r="J185" s="144">
        <v>740</v>
      </c>
      <c r="K185" s="26">
        <f>-233.5+3.2</f>
        <v>-230.3</v>
      </c>
      <c r="L185" s="2"/>
    </row>
    <row r="186" spans="1:12" ht="12.75">
      <c r="A186" s="88" t="s">
        <v>66</v>
      </c>
      <c r="B186" s="20" t="s">
        <v>77</v>
      </c>
      <c r="C186" s="20"/>
      <c r="D186" s="20"/>
      <c r="E186" s="38" t="s">
        <v>79</v>
      </c>
      <c r="F186" s="145">
        <f>F187+F211+F276</f>
        <v>6303.9</v>
      </c>
      <c r="G186" s="145" t="e">
        <f>G187+G211+G276</f>
        <v>#REF!</v>
      </c>
      <c r="H186" s="145" t="e">
        <f>H187+H211+H276</f>
        <v>#REF!</v>
      </c>
      <c r="I186" s="145">
        <f>I187+I211+I276</f>
        <v>8030</v>
      </c>
      <c r="J186" s="145">
        <f>J187+J211+J276</f>
        <v>9080</v>
      </c>
      <c r="K186" s="26"/>
      <c r="L186" s="2"/>
    </row>
    <row r="187" spans="1:12" ht="12.75">
      <c r="A187" s="88" t="s">
        <v>66</v>
      </c>
      <c r="B187" s="20" t="s">
        <v>78</v>
      </c>
      <c r="C187" s="20"/>
      <c r="D187" s="20"/>
      <c r="E187" s="38" t="s">
        <v>80</v>
      </c>
      <c r="F187" s="145">
        <f>F188+F203+F197</f>
        <v>300</v>
      </c>
      <c r="G187" s="145" t="e">
        <f>G188+G203+G197</f>
        <v>#REF!</v>
      </c>
      <c r="H187" s="145" t="e">
        <f>H188+H203+H197</f>
        <v>#REF!</v>
      </c>
      <c r="I187" s="145">
        <f>I188+I203+I197</f>
        <v>1800</v>
      </c>
      <c r="J187" s="145">
        <f>J188+J203+J197</f>
        <v>3300</v>
      </c>
      <c r="K187" s="26"/>
      <c r="L187" s="2"/>
    </row>
    <row r="188" spans="1:12" ht="33.75">
      <c r="A188" s="88" t="s">
        <v>66</v>
      </c>
      <c r="B188" s="20" t="s">
        <v>78</v>
      </c>
      <c r="C188" s="20" t="s">
        <v>293</v>
      </c>
      <c r="D188" s="20"/>
      <c r="E188" s="38" t="s">
        <v>474</v>
      </c>
      <c r="F188" s="145">
        <f>F189</f>
        <v>200</v>
      </c>
      <c r="G188" s="145" t="e">
        <f aca="true" t="shared" si="20" ref="G188:J190">G189</f>
        <v>#REF!</v>
      </c>
      <c r="H188" s="145" t="e">
        <f t="shared" si="20"/>
        <v>#REF!</v>
      </c>
      <c r="I188" s="145">
        <f t="shared" si="20"/>
        <v>200</v>
      </c>
      <c r="J188" s="145">
        <f t="shared" si="20"/>
        <v>200</v>
      </c>
      <c r="K188" s="26"/>
      <c r="L188" s="2"/>
    </row>
    <row r="189" spans="1:12" ht="12.75">
      <c r="A189" s="88" t="s">
        <v>66</v>
      </c>
      <c r="B189" s="20" t="s">
        <v>78</v>
      </c>
      <c r="C189" s="20" t="s">
        <v>294</v>
      </c>
      <c r="D189" s="20"/>
      <c r="E189" s="179" t="s">
        <v>128</v>
      </c>
      <c r="F189" s="145">
        <f>F190</f>
        <v>200</v>
      </c>
      <c r="G189" s="145" t="e">
        <f t="shared" si="20"/>
        <v>#REF!</v>
      </c>
      <c r="H189" s="145" t="e">
        <f t="shared" si="20"/>
        <v>#REF!</v>
      </c>
      <c r="I189" s="145">
        <f t="shared" si="20"/>
        <v>200</v>
      </c>
      <c r="J189" s="145">
        <f t="shared" si="20"/>
        <v>200</v>
      </c>
      <c r="K189" s="26"/>
      <c r="L189" s="2"/>
    </row>
    <row r="190" spans="1:12" ht="33.75">
      <c r="A190" s="88" t="s">
        <v>66</v>
      </c>
      <c r="B190" s="14" t="s">
        <v>78</v>
      </c>
      <c r="C190" s="14" t="s">
        <v>295</v>
      </c>
      <c r="D190" s="14"/>
      <c r="E190" s="35" t="s">
        <v>82</v>
      </c>
      <c r="F190" s="144">
        <f>F191</f>
        <v>200</v>
      </c>
      <c r="G190" s="144" t="e">
        <f t="shared" si="20"/>
        <v>#REF!</v>
      </c>
      <c r="H190" s="144" t="e">
        <f t="shared" si="20"/>
        <v>#REF!</v>
      </c>
      <c r="I190" s="144">
        <f t="shared" si="20"/>
        <v>200</v>
      </c>
      <c r="J190" s="144">
        <f t="shared" si="20"/>
        <v>200</v>
      </c>
      <c r="K190" s="26"/>
      <c r="L190" s="2"/>
    </row>
    <row r="191" spans="1:12" ht="12.75">
      <c r="A191" s="88" t="s">
        <v>66</v>
      </c>
      <c r="B191" s="14" t="s">
        <v>78</v>
      </c>
      <c r="C191" s="14" t="s">
        <v>296</v>
      </c>
      <c r="D191" s="14"/>
      <c r="E191" s="35" t="s">
        <v>221</v>
      </c>
      <c r="F191" s="144">
        <f>F192+F194</f>
        <v>200</v>
      </c>
      <c r="G191" s="144" t="e">
        <f>G192+G194</f>
        <v>#REF!</v>
      </c>
      <c r="H191" s="144" t="e">
        <f>H192+H194</f>
        <v>#REF!</v>
      </c>
      <c r="I191" s="144">
        <f>I192+I194</f>
        <v>200</v>
      </c>
      <c r="J191" s="144">
        <f>J192+J194</f>
        <v>200</v>
      </c>
      <c r="K191" s="26"/>
      <c r="L191" s="2"/>
    </row>
    <row r="192" spans="1:12" ht="37.5" customHeight="1">
      <c r="A192" s="88" t="s">
        <v>66</v>
      </c>
      <c r="B192" s="14" t="s">
        <v>78</v>
      </c>
      <c r="C192" s="14" t="s">
        <v>297</v>
      </c>
      <c r="D192" s="14"/>
      <c r="E192" s="53" t="s">
        <v>129</v>
      </c>
      <c r="F192" s="144">
        <f>F193</f>
        <v>0</v>
      </c>
      <c r="G192" s="144" t="e">
        <f>G193</f>
        <v>#REF!</v>
      </c>
      <c r="H192" s="144" t="e">
        <f>H193</f>
        <v>#REF!</v>
      </c>
      <c r="I192" s="144">
        <f>I193</f>
        <v>0</v>
      </c>
      <c r="J192" s="144">
        <f>J193</f>
        <v>0</v>
      </c>
      <c r="K192" s="26"/>
      <c r="L192" s="2"/>
    </row>
    <row r="193" spans="1:12" ht="22.5">
      <c r="A193" s="88" t="s">
        <v>66</v>
      </c>
      <c r="B193" s="14" t="s">
        <v>78</v>
      </c>
      <c r="C193" s="14" t="s">
        <v>297</v>
      </c>
      <c r="D193" s="14" t="s">
        <v>55</v>
      </c>
      <c r="E193" s="36" t="s">
        <v>56</v>
      </c>
      <c r="F193" s="144"/>
      <c r="G193" s="159" t="e">
        <f>#REF!</f>
        <v>#REF!</v>
      </c>
      <c r="H193" s="151" t="e">
        <f>#REF!</f>
        <v>#REF!</v>
      </c>
      <c r="I193" s="144"/>
      <c r="J193" s="144"/>
      <c r="K193" s="26"/>
      <c r="L193" s="2"/>
    </row>
    <row r="194" spans="1:12" ht="33.75">
      <c r="A194" s="88" t="s">
        <v>66</v>
      </c>
      <c r="B194" s="14" t="s">
        <v>78</v>
      </c>
      <c r="C194" s="14" t="s">
        <v>300</v>
      </c>
      <c r="D194" s="14"/>
      <c r="E194" s="141" t="s">
        <v>210</v>
      </c>
      <c r="F194" s="144">
        <f>F195+F196</f>
        <v>200</v>
      </c>
      <c r="G194" s="144" t="e">
        <f>G195+G196</f>
        <v>#REF!</v>
      </c>
      <c r="H194" s="144" t="e">
        <f>H195+H196</f>
        <v>#REF!</v>
      </c>
      <c r="I194" s="144">
        <f>I195+I196</f>
        <v>200</v>
      </c>
      <c r="J194" s="144">
        <f>J195+J196</f>
        <v>200</v>
      </c>
      <c r="K194" s="26"/>
      <c r="L194" s="2"/>
    </row>
    <row r="195" spans="1:12" ht="22.5">
      <c r="A195" s="88" t="s">
        <v>66</v>
      </c>
      <c r="B195" s="14" t="s">
        <v>78</v>
      </c>
      <c r="C195" s="14" t="s">
        <v>300</v>
      </c>
      <c r="D195" s="14" t="s">
        <v>55</v>
      </c>
      <c r="E195" s="36" t="s">
        <v>436</v>
      </c>
      <c r="F195" s="144">
        <v>200</v>
      </c>
      <c r="G195" s="159"/>
      <c r="H195" s="151"/>
      <c r="I195" s="144">
        <v>200</v>
      </c>
      <c r="J195" s="144">
        <v>200</v>
      </c>
      <c r="K195" s="26"/>
      <c r="L195" s="2"/>
    </row>
    <row r="196" spans="1:12" ht="12.75">
      <c r="A196" s="88" t="s">
        <v>66</v>
      </c>
      <c r="B196" s="14" t="s">
        <v>78</v>
      </c>
      <c r="C196" s="14" t="s">
        <v>299</v>
      </c>
      <c r="D196" s="14" t="s">
        <v>58</v>
      </c>
      <c r="E196" s="36" t="s">
        <v>59</v>
      </c>
      <c r="F196" s="144"/>
      <c r="G196" s="159" t="e">
        <f>#REF!</f>
        <v>#REF!</v>
      </c>
      <c r="H196" s="151" t="e">
        <f>#REF!</f>
        <v>#REF!</v>
      </c>
      <c r="I196" s="144"/>
      <c r="J196" s="144"/>
      <c r="K196" s="26"/>
      <c r="L196" s="2"/>
    </row>
    <row r="197" spans="1:12" ht="22.5">
      <c r="A197" s="88" t="s">
        <v>66</v>
      </c>
      <c r="B197" s="20" t="s">
        <v>78</v>
      </c>
      <c r="C197" s="20" t="s">
        <v>222</v>
      </c>
      <c r="D197" s="14"/>
      <c r="E197" s="38" t="s">
        <v>432</v>
      </c>
      <c r="F197" s="145">
        <f aca="true" t="shared" si="21" ref="F197:J200">F198</f>
        <v>0</v>
      </c>
      <c r="G197" s="145">
        <f t="shared" si="21"/>
        <v>0</v>
      </c>
      <c r="H197" s="145">
        <f t="shared" si="21"/>
        <v>0</v>
      </c>
      <c r="I197" s="145">
        <f t="shared" si="21"/>
        <v>1500</v>
      </c>
      <c r="J197" s="145">
        <f t="shared" si="21"/>
        <v>3000</v>
      </c>
      <c r="K197" s="26"/>
      <c r="L197" s="2"/>
    </row>
    <row r="198" spans="1:12" ht="32.25">
      <c r="A198" s="88" t="s">
        <v>66</v>
      </c>
      <c r="B198" s="20" t="s">
        <v>78</v>
      </c>
      <c r="C198" s="20" t="s">
        <v>457</v>
      </c>
      <c r="D198" s="20"/>
      <c r="E198" s="179" t="s">
        <v>468</v>
      </c>
      <c r="F198" s="145">
        <f t="shared" si="21"/>
        <v>0</v>
      </c>
      <c r="G198" s="145">
        <f t="shared" si="21"/>
        <v>0</v>
      </c>
      <c r="H198" s="145">
        <f t="shared" si="21"/>
        <v>0</v>
      </c>
      <c r="I198" s="145">
        <f t="shared" si="21"/>
        <v>1500</v>
      </c>
      <c r="J198" s="145">
        <f t="shared" si="21"/>
        <v>3000</v>
      </c>
      <c r="K198" s="26"/>
      <c r="L198" s="2"/>
    </row>
    <row r="199" spans="1:12" ht="36.75" customHeight="1">
      <c r="A199" s="88" t="s">
        <v>66</v>
      </c>
      <c r="B199" s="14" t="s">
        <v>78</v>
      </c>
      <c r="C199" s="14" t="s">
        <v>458</v>
      </c>
      <c r="D199" s="14"/>
      <c r="E199" s="36" t="s">
        <v>467</v>
      </c>
      <c r="F199" s="144">
        <f t="shared" si="21"/>
        <v>0</v>
      </c>
      <c r="G199" s="144">
        <f t="shared" si="21"/>
        <v>0</v>
      </c>
      <c r="H199" s="144">
        <f t="shared" si="21"/>
        <v>0</v>
      </c>
      <c r="I199" s="144">
        <f t="shared" si="21"/>
        <v>1500</v>
      </c>
      <c r="J199" s="144">
        <f t="shared" si="21"/>
        <v>3000</v>
      </c>
      <c r="K199" s="26"/>
      <c r="L199" s="2"/>
    </row>
    <row r="200" spans="1:12" ht="12.75">
      <c r="A200" s="88" t="s">
        <v>66</v>
      </c>
      <c r="B200" s="14" t="s">
        <v>78</v>
      </c>
      <c r="C200" s="14" t="s">
        <v>460</v>
      </c>
      <c r="D200" s="14"/>
      <c r="E200" s="35" t="s">
        <v>221</v>
      </c>
      <c r="F200" s="144">
        <f t="shared" si="21"/>
        <v>0</v>
      </c>
      <c r="G200" s="144">
        <f t="shared" si="21"/>
        <v>0</v>
      </c>
      <c r="H200" s="144">
        <f t="shared" si="21"/>
        <v>0</v>
      </c>
      <c r="I200" s="144">
        <f t="shared" si="21"/>
        <v>1500</v>
      </c>
      <c r="J200" s="144">
        <f t="shared" si="21"/>
        <v>3000</v>
      </c>
      <c r="K200" s="26"/>
      <c r="L200" s="2"/>
    </row>
    <row r="201" spans="1:12" ht="12.75">
      <c r="A201" s="88" t="s">
        <v>66</v>
      </c>
      <c r="B201" s="14" t="s">
        <v>78</v>
      </c>
      <c r="C201" s="14" t="s">
        <v>461</v>
      </c>
      <c r="D201" s="14"/>
      <c r="E201" s="36" t="s">
        <v>459</v>
      </c>
      <c r="F201" s="144">
        <f>F202</f>
        <v>0</v>
      </c>
      <c r="G201" s="144">
        <f>G202</f>
        <v>0</v>
      </c>
      <c r="H201" s="144">
        <f>H202</f>
        <v>0</v>
      </c>
      <c r="I201" s="144">
        <f>I202</f>
        <v>1500</v>
      </c>
      <c r="J201" s="144">
        <f>J202</f>
        <v>3000</v>
      </c>
      <c r="K201" s="26"/>
      <c r="L201" s="2"/>
    </row>
    <row r="202" spans="1:12" ht="22.5">
      <c r="A202" s="88" t="s">
        <v>66</v>
      </c>
      <c r="B202" s="14" t="s">
        <v>78</v>
      </c>
      <c r="C202" s="14" t="s">
        <v>461</v>
      </c>
      <c r="D202" s="14" t="s">
        <v>75</v>
      </c>
      <c r="E202" s="35" t="s">
        <v>367</v>
      </c>
      <c r="F202" s="144"/>
      <c r="G202" s="150"/>
      <c r="H202" s="161"/>
      <c r="I202" s="144">
        <v>1500</v>
      </c>
      <c r="J202" s="144">
        <v>3000</v>
      </c>
      <c r="K202" s="26"/>
      <c r="L202" s="2"/>
    </row>
    <row r="203" spans="1:12" ht="45">
      <c r="A203" s="88" t="s">
        <v>66</v>
      </c>
      <c r="B203" s="20" t="s">
        <v>78</v>
      </c>
      <c r="C203" s="20" t="s">
        <v>391</v>
      </c>
      <c r="D203" s="20"/>
      <c r="E203" s="38" t="s">
        <v>384</v>
      </c>
      <c r="F203" s="145">
        <f>F204</f>
        <v>100</v>
      </c>
      <c r="G203" s="145">
        <f aca="true" t="shared" si="22" ref="G203:J205">G204</f>
        <v>0</v>
      </c>
      <c r="H203" s="145">
        <f t="shared" si="22"/>
        <v>0</v>
      </c>
      <c r="I203" s="145">
        <f t="shared" si="22"/>
        <v>100</v>
      </c>
      <c r="J203" s="145">
        <f t="shared" si="22"/>
        <v>100</v>
      </c>
      <c r="K203" s="26"/>
      <c r="L203" s="2"/>
    </row>
    <row r="204" spans="1:12" ht="32.25">
      <c r="A204" s="88" t="s">
        <v>66</v>
      </c>
      <c r="B204" s="20" t="s">
        <v>78</v>
      </c>
      <c r="C204" s="20" t="s">
        <v>392</v>
      </c>
      <c r="D204" s="20"/>
      <c r="E204" s="179" t="s">
        <v>387</v>
      </c>
      <c r="F204" s="145">
        <f>F205</f>
        <v>100</v>
      </c>
      <c r="G204" s="145">
        <f t="shared" si="22"/>
        <v>0</v>
      </c>
      <c r="H204" s="145">
        <f t="shared" si="22"/>
        <v>0</v>
      </c>
      <c r="I204" s="145">
        <f t="shared" si="22"/>
        <v>100</v>
      </c>
      <c r="J204" s="145">
        <f t="shared" si="22"/>
        <v>100</v>
      </c>
      <c r="K204" s="26"/>
      <c r="L204" s="2"/>
    </row>
    <row r="205" spans="1:12" ht="22.5">
      <c r="A205" s="88" t="s">
        <v>66</v>
      </c>
      <c r="B205" s="14" t="s">
        <v>78</v>
      </c>
      <c r="C205" s="14" t="s">
        <v>393</v>
      </c>
      <c r="D205" s="14"/>
      <c r="E205" s="35" t="s">
        <v>385</v>
      </c>
      <c r="F205" s="144">
        <f>F206</f>
        <v>100</v>
      </c>
      <c r="G205" s="144">
        <f t="shared" si="22"/>
        <v>0</v>
      </c>
      <c r="H205" s="144">
        <f t="shared" si="22"/>
        <v>0</v>
      </c>
      <c r="I205" s="144">
        <f t="shared" si="22"/>
        <v>100</v>
      </c>
      <c r="J205" s="144">
        <f t="shared" si="22"/>
        <v>100</v>
      </c>
      <c r="K205" s="26"/>
      <c r="L205" s="2"/>
    </row>
    <row r="206" spans="1:12" ht="12.75">
      <c r="A206" s="88" t="s">
        <v>66</v>
      </c>
      <c r="B206" s="14" t="s">
        <v>78</v>
      </c>
      <c r="C206" s="14" t="s">
        <v>394</v>
      </c>
      <c r="D206" s="14"/>
      <c r="E206" s="35" t="s">
        <v>221</v>
      </c>
      <c r="F206" s="144">
        <f>F207+F209</f>
        <v>100</v>
      </c>
      <c r="G206" s="144">
        <f>G207+G209</f>
        <v>0</v>
      </c>
      <c r="H206" s="144">
        <f>H207+H209</f>
        <v>0</v>
      </c>
      <c r="I206" s="144">
        <f>I207+I209</f>
        <v>100</v>
      </c>
      <c r="J206" s="144">
        <f>J207+J209</f>
        <v>100</v>
      </c>
      <c r="K206" s="26"/>
      <c r="L206" s="2"/>
    </row>
    <row r="207" spans="1:12" ht="22.5">
      <c r="A207" s="88" t="s">
        <v>66</v>
      </c>
      <c r="B207" s="14" t="s">
        <v>78</v>
      </c>
      <c r="C207" s="14" t="s">
        <v>395</v>
      </c>
      <c r="D207" s="14"/>
      <c r="E207" s="53" t="s">
        <v>386</v>
      </c>
      <c r="F207" s="144">
        <f>F208</f>
        <v>0</v>
      </c>
      <c r="G207" s="144">
        <f>G208</f>
        <v>0</v>
      </c>
      <c r="H207" s="144">
        <f>H208</f>
        <v>0</v>
      </c>
      <c r="I207" s="144">
        <f>I208</f>
        <v>0</v>
      </c>
      <c r="J207" s="144">
        <f>J208</f>
        <v>0</v>
      </c>
      <c r="K207" s="26"/>
      <c r="L207" s="2"/>
    </row>
    <row r="208" spans="1:12" ht="22.5">
      <c r="A208" s="88" t="s">
        <v>66</v>
      </c>
      <c r="B208" s="14" t="s">
        <v>78</v>
      </c>
      <c r="C208" s="14" t="s">
        <v>395</v>
      </c>
      <c r="D208" s="14" t="s">
        <v>55</v>
      </c>
      <c r="E208" s="36" t="s">
        <v>56</v>
      </c>
      <c r="F208" s="144"/>
      <c r="G208" s="159"/>
      <c r="H208" s="150"/>
      <c r="I208" s="144"/>
      <c r="J208" s="144"/>
      <c r="K208" s="26"/>
      <c r="L208" s="2"/>
    </row>
    <row r="209" spans="1:12" ht="12.75">
      <c r="A209" s="88" t="s">
        <v>66</v>
      </c>
      <c r="B209" s="14" t="s">
        <v>78</v>
      </c>
      <c r="C209" s="14" t="s">
        <v>397</v>
      </c>
      <c r="D209" s="14"/>
      <c r="E209" s="53" t="s">
        <v>476</v>
      </c>
      <c r="F209" s="144">
        <f>F210</f>
        <v>100</v>
      </c>
      <c r="G209" s="144">
        <f>G210</f>
        <v>0</v>
      </c>
      <c r="H209" s="144">
        <f>H210</f>
        <v>0</v>
      </c>
      <c r="I209" s="144">
        <f>I210</f>
        <v>100</v>
      </c>
      <c r="J209" s="144">
        <f>J210</f>
        <v>100</v>
      </c>
      <c r="K209" s="26"/>
      <c r="L209" s="2"/>
    </row>
    <row r="210" spans="1:12" ht="22.5">
      <c r="A210" s="88" t="s">
        <v>66</v>
      </c>
      <c r="B210" s="14" t="s">
        <v>78</v>
      </c>
      <c r="C210" s="14" t="s">
        <v>397</v>
      </c>
      <c r="D210" s="14" t="s">
        <v>55</v>
      </c>
      <c r="E210" s="36" t="s">
        <v>56</v>
      </c>
      <c r="F210" s="144">
        <v>100</v>
      </c>
      <c r="G210" s="159"/>
      <c r="H210" s="150"/>
      <c r="I210" s="144">
        <v>100</v>
      </c>
      <c r="J210" s="144">
        <v>100</v>
      </c>
      <c r="K210" s="26"/>
      <c r="L210" s="2"/>
    </row>
    <row r="211" spans="1:12" ht="11.25" customHeight="1">
      <c r="A211" s="88" t="s">
        <v>66</v>
      </c>
      <c r="B211" s="20" t="s">
        <v>83</v>
      </c>
      <c r="C211" s="20"/>
      <c r="D211" s="14"/>
      <c r="E211" s="38" t="s">
        <v>84</v>
      </c>
      <c r="F211" s="145">
        <f>F212+F219+F230+F255+F268</f>
        <v>850</v>
      </c>
      <c r="G211" s="145" t="e">
        <f>G212+G219+G230+G255+G268</f>
        <v>#REF!</v>
      </c>
      <c r="H211" s="145" t="e">
        <f>H212+H219+H230+H255+H268</f>
        <v>#REF!</v>
      </c>
      <c r="I211" s="145">
        <f>I212+I219+I230+I255+I268</f>
        <v>0</v>
      </c>
      <c r="J211" s="145">
        <f>J212+J219+J230+J255+J268</f>
        <v>0</v>
      </c>
      <c r="K211" s="45"/>
      <c r="L211" s="2"/>
    </row>
    <row r="212" spans="1:12" ht="33.75" hidden="1">
      <c r="A212" s="88" t="s">
        <v>66</v>
      </c>
      <c r="B212" s="20" t="s">
        <v>83</v>
      </c>
      <c r="C212" s="20" t="s">
        <v>293</v>
      </c>
      <c r="D212" s="20"/>
      <c r="E212" s="38" t="s">
        <v>191</v>
      </c>
      <c r="F212" s="145">
        <f aca="true" t="shared" si="23" ref="F212:J217">F213</f>
        <v>0</v>
      </c>
      <c r="G212" s="145" t="e">
        <f t="shared" si="23"/>
        <v>#REF!</v>
      </c>
      <c r="H212" s="145" t="e">
        <f t="shared" si="23"/>
        <v>#REF!</v>
      </c>
      <c r="I212" s="145">
        <f t="shared" si="23"/>
        <v>0</v>
      </c>
      <c r="J212" s="145">
        <f t="shared" si="23"/>
        <v>0</v>
      </c>
      <c r="K212" s="43"/>
      <c r="L212" s="2"/>
    </row>
    <row r="213" spans="1:12" ht="12.75" hidden="1">
      <c r="A213" s="88" t="s">
        <v>66</v>
      </c>
      <c r="B213" s="20" t="s">
        <v>83</v>
      </c>
      <c r="C213" s="20" t="s">
        <v>341</v>
      </c>
      <c r="D213" s="20"/>
      <c r="E213" s="179" t="s">
        <v>91</v>
      </c>
      <c r="F213" s="145">
        <f t="shared" si="23"/>
        <v>0</v>
      </c>
      <c r="G213" s="145" t="e">
        <f t="shared" si="23"/>
        <v>#REF!</v>
      </c>
      <c r="H213" s="145" t="e">
        <f t="shared" si="23"/>
        <v>#REF!</v>
      </c>
      <c r="I213" s="145">
        <f t="shared" si="23"/>
        <v>0</v>
      </c>
      <c r="J213" s="145">
        <f t="shared" si="23"/>
        <v>0</v>
      </c>
      <c r="K213" s="26"/>
      <c r="L213" s="2"/>
    </row>
    <row r="214" spans="1:12" ht="22.5" hidden="1">
      <c r="A214" s="88" t="s">
        <v>66</v>
      </c>
      <c r="B214" s="14" t="s">
        <v>83</v>
      </c>
      <c r="C214" s="14" t="s">
        <v>342</v>
      </c>
      <c r="D214" s="14"/>
      <c r="E214" s="55" t="s">
        <v>343</v>
      </c>
      <c r="F214" s="144">
        <f t="shared" si="23"/>
        <v>0</v>
      </c>
      <c r="G214" s="144" t="e">
        <f t="shared" si="23"/>
        <v>#REF!</v>
      </c>
      <c r="H214" s="144" t="e">
        <f t="shared" si="23"/>
        <v>#REF!</v>
      </c>
      <c r="I214" s="144">
        <f t="shared" si="23"/>
        <v>0</v>
      </c>
      <c r="J214" s="144">
        <f t="shared" si="23"/>
        <v>0</v>
      </c>
      <c r="K214" s="26"/>
      <c r="L214" s="2"/>
    </row>
    <row r="215" spans="1:12" ht="47.25" customHeight="1" hidden="1">
      <c r="A215" s="88" t="s">
        <v>66</v>
      </c>
      <c r="B215" s="14" t="s">
        <v>83</v>
      </c>
      <c r="C215" s="14" t="s">
        <v>423</v>
      </c>
      <c r="D215" s="14"/>
      <c r="E215" s="35" t="s">
        <v>426</v>
      </c>
      <c r="F215" s="144">
        <f t="shared" si="23"/>
        <v>0</v>
      </c>
      <c r="G215" s="144" t="e">
        <f t="shared" si="23"/>
        <v>#REF!</v>
      </c>
      <c r="H215" s="144" t="e">
        <f t="shared" si="23"/>
        <v>#REF!</v>
      </c>
      <c r="I215" s="144">
        <f t="shared" si="23"/>
        <v>0</v>
      </c>
      <c r="J215" s="144">
        <f t="shared" si="23"/>
        <v>0</v>
      </c>
      <c r="K215" s="26"/>
      <c r="L215" s="2"/>
    </row>
    <row r="216" spans="1:12" ht="24" customHeight="1" hidden="1">
      <c r="A216" s="88" t="s">
        <v>66</v>
      </c>
      <c r="B216" s="14" t="s">
        <v>83</v>
      </c>
      <c r="C216" s="14" t="s">
        <v>424</v>
      </c>
      <c r="D216" s="14"/>
      <c r="E216" s="53" t="s">
        <v>427</v>
      </c>
      <c r="F216" s="144">
        <f t="shared" si="23"/>
        <v>0</v>
      </c>
      <c r="G216" s="144" t="e">
        <f t="shared" si="23"/>
        <v>#REF!</v>
      </c>
      <c r="H216" s="144" t="e">
        <f t="shared" si="23"/>
        <v>#REF!</v>
      </c>
      <c r="I216" s="144">
        <f t="shared" si="23"/>
        <v>0</v>
      </c>
      <c r="J216" s="144">
        <f t="shared" si="23"/>
        <v>0</v>
      </c>
      <c r="K216" s="26"/>
      <c r="L216" s="2"/>
    </row>
    <row r="217" spans="1:12" ht="12.75" hidden="1">
      <c r="A217" s="88" t="s">
        <v>66</v>
      </c>
      <c r="B217" s="14" t="s">
        <v>83</v>
      </c>
      <c r="C217" s="14" t="s">
        <v>425</v>
      </c>
      <c r="D217" s="14"/>
      <c r="E217" s="35" t="s">
        <v>64</v>
      </c>
      <c r="F217" s="144">
        <f t="shared" si="23"/>
        <v>0</v>
      </c>
      <c r="G217" s="144" t="e">
        <f t="shared" si="23"/>
        <v>#REF!</v>
      </c>
      <c r="H217" s="144" t="e">
        <f t="shared" si="23"/>
        <v>#REF!</v>
      </c>
      <c r="I217" s="144">
        <f t="shared" si="23"/>
        <v>0</v>
      </c>
      <c r="J217" s="144">
        <f t="shared" si="23"/>
        <v>0</v>
      </c>
      <c r="K217" s="26"/>
      <c r="L217" s="2"/>
    </row>
    <row r="218" spans="1:12" ht="22.5" hidden="1">
      <c r="A218" s="88" t="s">
        <v>66</v>
      </c>
      <c r="B218" s="14" t="s">
        <v>83</v>
      </c>
      <c r="C218" s="14" t="s">
        <v>425</v>
      </c>
      <c r="D218" s="14" t="s">
        <v>55</v>
      </c>
      <c r="E218" s="36" t="s">
        <v>56</v>
      </c>
      <c r="F218" s="144"/>
      <c r="G218" s="159" t="e">
        <f>#REF!</f>
        <v>#REF!</v>
      </c>
      <c r="H218" s="151" t="e">
        <f>#REF!</f>
        <v>#REF!</v>
      </c>
      <c r="I218" s="144"/>
      <c r="J218" s="144"/>
      <c r="K218" s="26"/>
      <c r="L218" s="2"/>
    </row>
    <row r="219" spans="1:12" ht="22.5" hidden="1">
      <c r="A219" s="88" t="s">
        <v>66</v>
      </c>
      <c r="B219" s="20" t="s">
        <v>83</v>
      </c>
      <c r="C219" s="20" t="s">
        <v>222</v>
      </c>
      <c r="D219" s="20"/>
      <c r="E219" s="38" t="s">
        <v>93</v>
      </c>
      <c r="F219" s="145">
        <f>F220</f>
        <v>0</v>
      </c>
      <c r="G219" s="160" t="e">
        <f>G220</f>
        <v>#REF!</v>
      </c>
      <c r="H219" s="147" t="e">
        <f>H220</f>
        <v>#REF!</v>
      </c>
      <c r="I219" s="145"/>
      <c r="J219" s="145"/>
      <c r="K219" s="26"/>
      <c r="L219" s="2"/>
    </row>
    <row r="220" spans="1:12" ht="22.5" hidden="1">
      <c r="A220" s="88" t="s">
        <v>66</v>
      </c>
      <c r="B220" s="14" t="s">
        <v>83</v>
      </c>
      <c r="C220" s="14" t="s">
        <v>308</v>
      </c>
      <c r="D220" s="14"/>
      <c r="E220" s="53" t="s">
        <v>95</v>
      </c>
      <c r="F220" s="144">
        <f>F221</f>
        <v>0</v>
      </c>
      <c r="G220" s="159" t="e">
        <f>G224+#REF!</f>
        <v>#REF!</v>
      </c>
      <c r="H220" s="151" t="e">
        <f>H224+#REF!</f>
        <v>#REF!</v>
      </c>
      <c r="I220" s="144"/>
      <c r="J220" s="144"/>
      <c r="K220" s="26"/>
      <c r="L220" s="2"/>
    </row>
    <row r="221" spans="1:12" ht="12.75" hidden="1">
      <c r="A221" s="88" t="s">
        <v>66</v>
      </c>
      <c r="B221" s="14" t="s">
        <v>83</v>
      </c>
      <c r="C221" s="14" t="s">
        <v>309</v>
      </c>
      <c r="D221" s="14"/>
      <c r="E221" s="35" t="s">
        <v>154</v>
      </c>
      <c r="F221" s="144">
        <f>F222</f>
        <v>0</v>
      </c>
      <c r="G221" s="159"/>
      <c r="H221" s="151"/>
      <c r="I221" s="144"/>
      <c r="J221" s="144"/>
      <c r="K221" s="26"/>
      <c r="L221" s="2"/>
    </row>
    <row r="222" spans="1:12" ht="12.75" hidden="1">
      <c r="A222" s="88" t="s">
        <v>66</v>
      </c>
      <c r="B222" s="14" t="s">
        <v>83</v>
      </c>
      <c r="C222" s="111" t="s">
        <v>310</v>
      </c>
      <c r="D222" s="14"/>
      <c r="E222" s="35" t="s">
        <v>221</v>
      </c>
      <c r="F222" s="144">
        <f>F223+F227</f>
        <v>0</v>
      </c>
      <c r="G222" s="159"/>
      <c r="H222" s="151"/>
      <c r="I222" s="144"/>
      <c r="J222" s="144"/>
      <c r="K222" s="26"/>
      <c r="L222" s="2"/>
    </row>
    <row r="223" spans="1:12" ht="22.5" hidden="1">
      <c r="A223" s="88" t="s">
        <v>66</v>
      </c>
      <c r="B223" s="14" t="s">
        <v>83</v>
      </c>
      <c r="C223" s="14" t="s">
        <v>311</v>
      </c>
      <c r="D223" s="14"/>
      <c r="E223" s="35" t="s">
        <v>152</v>
      </c>
      <c r="F223" s="144">
        <f>F224</f>
        <v>0</v>
      </c>
      <c r="G223" s="159"/>
      <c r="H223" s="151"/>
      <c r="I223" s="144"/>
      <c r="J223" s="144"/>
      <c r="K223" s="26"/>
      <c r="L223" s="2"/>
    </row>
    <row r="224" spans="1:12" ht="12.75" hidden="1">
      <c r="A224" s="88" t="s">
        <v>66</v>
      </c>
      <c r="B224" s="14" t="s">
        <v>83</v>
      </c>
      <c r="C224" s="111" t="s">
        <v>312</v>
      </c>
      <c r="D224" s="14"/>
      <c r="E224" s="35" t="s">
        <v>64</v>
      </c>
      <c r="F224" s="144">
        <f>SUM(F225:F226)</f>
        <v>0</v>
      </c>
      <c r="G224" s="159" t="e">
        <f>#REF!+G227</f>
        <v>#REF!</v>
      </c>
      <c r="H224" s="151" t="e">
        <f>#REF!+H227</f>
        <v>#REF!</v>
      </c>
      <c r="I224" s="144"/>
      <c r="J224" s="144"/>
      <c r="K224" s="26"/>
      <c r="L224" s="2"/>
    </row>
    <row r="225" spans="1:12" ht="22.5" hidden="1">
      <c r="A225" s="88" t="s">
        <v>66</v>
      </c>
      <c r="B225" s="14" t="s">
        <v>83</v>
      </c>
      <c r="C225" s="14" t="s">
        <v>312</v>
      </c>
      <c r="D225" s="14" t="s">
        <v>55</v>
      </c>
      <c r="E225" s="36" t="s">
        <v>56</v>
      </c>
      <c r="F225" s="144"/>
      <c r="G225" s="159" t="e">
        <f>#REF!</f>
        <v>#REF!</v>
      </c>
      <c r="H225" s="151" t="e">
        <f>#REF!</f>
        <v>#REF!</v>
      </c>
      <c r="I225" s="144"/>
      <c r="J225" s="144"/>
      <c r="K225" s="26"/>
      <c r="L225" s="2"/>
    </row>
    <row r="226" spans="1:12" ht="12.75" hidden="1">
      <c r="A226" s="88" t="s">
        <v>66</v>
      </c>
      <c r="B226" s="14" t="s">
        <v>83</v>
      </c>
      <c r="C226" s="14" t="s">
        <v>312</v>
      </c>
      <c r="D226" s="14" t="s">
        <v>75</v>
      </c>
      <c r="E226" s="35" t="s">
        <v>76</v>
      </c>
      <c r="F226" s="144"/>
      <c r="G226" s="159" t="e">
        <f>#REF!</f>
        <v>#REF!</v>
      </c>
      <c r="H226" s="151" t="e">
        <f>#REF!</f>
        <v>#REF!</v>
      </c>
      <c r="I226" s="144"/>
      <c r="J226" s="144"/>
      <c r="K226" s="26"/>
      <c r="L226" s="2"/>
    </row>
    <row r="227" spans="1:12" ht="33.75" hidden="1">
      <c r="A227" s="88" t="s">
        <v>66</v>
      </c>
      <c r="B227" s="14" t="s">
        <v>83</v>
      </c>
      <c r="C227" s="14" t="s">
        <v>314</v>
      </c>
      <c r="D227" s="14"/>
      <c r="E227" s="35" t="s">
        <v>313</v>
      </c>
      <c r="F227" s="144">
        <f>F228</f>
        <v>0</v>
      </c>
      <c r="G227" s="159" t="e">
        <f>G229</f>
        <v>#REF!</v>
      </c>
      <c r="H227" s="151" t="e">
        <f>H229</f>
        <v>#REF!</v>
      </c>
      <c r="I227" s="144"/>
      <c r="J227" s="144"/>
      <c r="K227" s="26"/>
      <c r="L227" s="2"/>
    </row>
    <row r="228" spans="1:12" ht="12.75" hidden="1">
      <c r="A228" s="88" t="s">
        <v>66</v>
      </c>
      <c r="B228" s="14" t="s">
        <v>83</v>
      </c>
      <c r="C228" s="111" t="s">
        <v>315</v>
      </c>
      <c r="D228" s="14"/>
      <c r="E228" s="35" t="s">
        <v>64</v>
      </c>
      <c r="F228" s="144">
        <f>F229</f>
        <v>0</v>
      </c>
      <c r="G228" s="159"/>
      <c r="H228" s="151"/>
      <c r="I228" s="144"/>
      <c r="J228" s="144"/>
      <c r="K228" s="26"/>
      <c r="L228" s="2"/>
    </row>
    <row r="229" spans="1:12" ht="22.5" hidden="1">
      <c r="A229" s="88" t="s">
        <v>66</v>
      </c>
      <c r="B229" s="14" t="s">
        <v>83</v>
      </c>
      <c r="C229" s="14" t="s">
        <v>314</v>
      </c>
      <c r="D229" s="14" t="s">
        <v>55</v>
      </c>
      <c r="E229" s="36" t="s">
        <v>56</v>
      </c>
      <c r="F229" s="144"/>
      <c r="G229" s="159" t="e">
        <f>#REF!</f>
        <v>#REF!</v>
      </c>
      <c r="H229" s="151" t="e">
        <f>#REF!</f>
        <v>#REF!</v>
      </c>
      <c r="I229" s="144"/>
      <c r="J229" s="144"/>
      <c r="K229" s="26"/>
      <c r="L229" s="2"/>
    </row>
    <row r="230" spans="1:12" ht="22.5">
      <c r="A230" s="88" t="s">
        <v>66</v>
      </c>
      <c r="B230" s="20" t="s">
        <v>83</v>
      </c>
      <c r="C230" s="20" t="s">
        <v>316</v>
      </c>
      <c r="D230" s="20"/>
      <c r="E230" s="126" t="s">
        <v>475</v>
      </c>
      <c r="F230" s="145">
        <f>F231</f>
        <v>850</v>
      </c>
      <c r="G230" s="145" t="e">
        <f>G231</f>
        <v>#REF!</v>
      </c>
      <c r="H230" s="145" t="e">
        <f>H231</f>
        <v>#REF!</v>
      </c>
      <c r="I230" s="145">
        <f>I231</f>
        <v>0</v>
      </c>
      <c r="J230" s="145">
        <f>J231</f>
        <v>0</v>
      </c>
      <c r="K230" s="26"/>
      <c r="L230" s="2"/>
    </row>
    <row r="231" spans="1:12" ht="12.75">
      <c r="A231" s="88" t="s">
        <v>66</v>
      </c>
      <c r="B231" s="20" t="s">
        <v>83</v>
      </c>
      <c r="C231" s="20" t="s">
        <v>317</v>
      </c>
      <c r="D231" s="20"/>
      <c r="E231" s="179" t="s">
        <v>159</v>
      </c>
      <c r="F231" s="145">
        <f>F232+F241+F251</f>
        <v>850</v>
      </c>
      <c r="G231" s="145" t="e">
        <f>G232+G241+G251</f>
        <v>#REF!</v>
      </c>
      <c r="H231" s="145" t="e">
        <f>H232+H241+H251</f>
        <v>#REF!</v>
      </c>
      <c r="I231" s="145">
        <f>I232+I241+I251</f>
        <v>0</v>
      </c>
      <c r="J231" s="145">
        <f>J232+J241+J251</f>
        <v>0</v>
      </c>
      <c r="K231" s="26"/>
      <c r="L231" s="2"/>
    </row>
    <row r="232" spans="1:12" ht="22.5" hidden="1">
      <c r="A232" s="88" t="s">
        <v>66</v>
      </c>
      <c r="B232" s="14" t="s">
        <v>83</v>
      </c>
      <c r="C232" s="14" t="s">
        <v>318</v>
      </c>
      <c r="D232" s="14"/>
      <c r="E232" s="35" t="s">
        <v>207</v>
      </c>
      <c r="F232" s="144">
        <f>F233</f>
        <v>0</v>
      </c>
      <c r="G232" s="144">
        <f>G233</f>
        <v>0</v>
      </c>
      <c r="H232" s="144">
        <f>H233</f>
        <v>0</v>
      </c>
      <c r="I232" s="144">
        <f>I233</f>
        <v>0</v>
      </c>
      <c r="J232" s="144">
        <f>J233</f>
        <v>0</v>
      </c>
      <c r="K232" s="26"/>
      <c r="L232" s="2"/>
    </row>
    <row r="233" spans="1:12" ht="12.75" hidden="1">
      <c r="A233" s="88" t="s">
        <v>66</v>
      </c>
      <c r="B233" s="14" t="s">
        <v>83</v>
      </c>
      <c r="C233" s="14" t="s">
        <v>319</v>
      </c>
      <c r="D233" s="14"/>
      <c r="E233" s="35" t="s">
        <v>221</v>
      </c>
      <c r="F233" s="144">
        <f>F234+F236+F238</f>
        <v>0</v>
      </c>
      <c r="G233" s="144">
        <f>G234+G236+G238</f>
        <v>0</v>
      </c>
      <c r="H233" s="144">
        <f>H234+H236+H238</f>
        <v>0</v>
      </c>
      <c r="I233" s="144">
        <f>I234+I236+I238</f>
        <v>0</v>
      </c>
      <c r="J233" s="144">
        <f>J234+J236+J238</f>
        <v>0</v>
      </c>
      <c r="K233" s="26"/>
      <c r="L233" s="2"/>
    </row>
    <row r="234" spans="1:12" ht="27.75" customHeight="1" hidden="1">
      <c r="A234" s="88" t="s">
        <v>66</v>
      </c>
      <c r="B234" s="14" t="s">
        <v>83</v>
      </c>
      <c r="C234" s="14" t="s">
        <v>320</v>
      </c>
      <c r="D234" s="14"/>
      <c r="E234" s="112" t="s">
        <v>193</v>
      </c>
      <c r="F234" s="144">
        <f>F235</f>
        <v>0</v>
      </c>
      <c r="G234" s="144">
        <f>G235</f>
        <v>0</v>
      </c>
      <c r="H234" s="144">
        <f>H235</f>
        <v>0</v>
      </c>
      <c r="I234" s="144">
        <f>I235</f>
        <v>0</v>
      </c>
      <c r="J234" s="144">
        <f>J235</f>
        <v>0</v>
      </c>
      <c r="K234" s="26"/>
      <c r="L234" s="2"/>
    </row>
    <row r="235" spans="1:12" ht="22.5" hidden="1">
      <c r="A235" s="88" t="s">
        <v>66</v>
      </c>
      <c r="B235" s="14" t="s">
        <v>83</v>
      </c>
      <c r="C235" s="14" t="s">
        <v>320</v>
      </c>
      <c r="D235" s="14" t="s">
        <v>55</v>
      </c>
      <c r="E235" s="36" t="s">
        <v>436</v>
      </c>
      <c r="F235" s="144"/>
      <c r="G235" s="144">
        <f>100+50+1200-1200-150</f>
        <v>0</v>
      </c>
      <c r="H235" s="144">
        <f>100+50+1200-1200-150</f>
        <v>0</v>
      </c>
      <c r="I235" s="144"/>
      <c r="J235" s="144"/>
      <c r="K235" s="26"/>
      <c r="L235" s="2"/>
    </row>
    <row r="236" spans="1:12" ht="26.25" customHeight="1" hidden="1">
      <c r="A236" s="88" t="s">
        <v>66</v>
      </c>
      <c r="B236" s="14" t="s">
        <v>83</v>
      </c>
      <c r="C236" s="14" t="s">
        <v>400</v>
      </c>
      <c r="D236" s="14"/>
      <c r="E236" s="53" t="s">
        <v>401</v>
      </c>
      <c r="F236" s="144">
        <f>F237</f>
        <v>0</v>
      </c>
      <c r="G236" s="144">
        <f>G237</f>
        <v>0</v>
      </c>
      <c r="H236" s="144">
        <f>H237</f>
        <v>0</v>
      </c>
      <c r="I236" s="144">
        <f>I237</f>
        <v>0</v>
      </c>
      <c r="J236" s="144">
        <f>J237</f>
        <v>0</v>
      </c>
      <c r="K236" s="26"/>
      <c r="L236" s="2"/>
    </row>
    <row r="237" spans="1:12" ht="22.5" hidden="1">
      <c r="A237" s="88" t="s">
        <v>66</v>
      </c>
      <c r="B237" s="14" t="s">
        <v>83</v>
      </c>
      <c r="C237" s="14" t="s">
        <v>400</v>
      </c>
      <c r="D237" s="14" t="s">
        <v>55</v>
      </c>
      <c r="E237" s="36" t="s">
        <v>436</v>
      </c>
      <c r="F237" s="144"/>
      <c r="G237" s="159"/>
      <c r="H237" s="150"/>
      <c r="I237" s="144"/>
      <c r="J237" s="144"/>
      <c r="K237" s="26"/>
      <c r="L237" s="2"/>
    </row>
    <row r="238" spans="1:12" ht="22.5" hidden="1">
      <c r="A238" s="88" t="s">
        <v>66</v>
      </c>
      <c r="B238" s="14" t="s">
        <v>83</v>
      </c>
      <c r="C238" s="14" t="s">
        <v>407</v>
      </c>
      <c r="D238" s="14"/>
      <c r="E238" s="35" t="s">
        <v>409</v>
      </c>
      <c r="F238" s="144">
        <f>F239</f>
        <v>0</v>
      </c>
      <c r="G238" s="144">
        <f aca="true" t="shared" si="24" ref="G238:J239">G239</f>
        <v>0</v>
      </c>
      <c r="H238" s="144">
        <f t="shared" si="24"/>
        <v>0</v>
      </c>
      <c r="I238" s="144">
        <f t="shared" si="24"/>
        <v>0</v>
      </c>
      <c r="J238" s="144">
        <f t="shared" si="24"/>
        <v>0</v>
      </c>
      <c r="K238" s="26"/>
      <c r="L238" s="2"/>
    </row>
    <row r="239" spans="1:12" ht="12.75" hidden="1">
      <c r="A239" s="88" t="s">
        <v>66</v>
      </c>
      <c r="B239" s="14" t="s">
        <v>83</v>
      </c>
      <c r="C239" s="14" t="s">
        <v>408</v>
      </c>
      <c r="D239" s="14"/>
      <c r="E239" s="35" t="s">
        <v>64</v>
      </c>
      <c r="F239" s="144">
        <f>F240</f>
        <v>0</v>
      </c>
      <c r="G239" s="144">
        <f t="shared" si="24"/>
        <v>0</v>
      </c>
      <c r="H239" s="144">
        <f t="shared" si="24"/>
        <v>0</v>
      </c>
      <c r="I239" s="144">
        <f t="shared" si="24"/>
        <v>0</v>
      </c>
      <c r="J239" s="144">
        <f t="shared" si="24"/>
        <v>0</v>
      </c>
      <c r="K239" s="26"/>
      <c r="L239" s="2"/>
    </row>
    <row r="240" spans="1:12" ht="22.5" hidden="1">
      <c r="A240" s="88" t="s">
        <v>66</v>
      </c>
      <c r="B240" s="14" t="s">
        <v>83</v>
      </c>
      <c r="C240" s="14" t="s">
        <v>408</v>
      </c>
      <c r="D240" s="14" t="s">
        <v>55</v>
      </c>
      <c r="E240" s="36" t="s">
        <v>56</v>
      </c>
      <c r="F240" s="144"/>
      <c r="G240" s="159"/>
      <c r="H240" s="150"/>
      <c r="I240" s="144"/>
      <c r="J240" s="144"/>
      <c r="K240" s="26"/>
      <c r="L240" s="2"/>
    </row>
    <row r="241" spans="1:12" ht="12.75" hidden="1">
      <c r="A241" s="88" t="s">
        <v>66</v>
      </c>
      <c r="B241" s="14" t="s">
        <v>83</v>
      </c>
      <c r="C241" s="14" t="s">
        <v>321</v>
      </c>
      <c r="D241" s="14"/>
      <c r="E241" s="66" t="s">
        <v>208</v>
      </c>
      <c r="F241" s="162">
        <f>F242</f>
        <v>0</v>
      </c>
      <c r="G241" s="162" t="e">
        <f>G242</f>
        <v>#REF!</v>
      </c>
      <c r="H241" s="162" t="e">
        <f>H242</f>
        <v>#REF!</v>
      </c>
      <c r="I241" s="162">
        <f>I242</f>
        <v>0</v>
      </c>
      <c r="J241" s="162">
        <f>J242</f>
        <v>0</v>
      </c>
      <c r="K241" s="26"/>
      <c r="L241" s="2"/>
    </row>
    <row r="242" spans="1:12" ht="12.75" hidden="1">
      <c r="A242" s="88" t="s">
        <v>66</v>
      </c>
      <c r="B242" s="14" t="s">
        <v>83</v>
      </c>
      <c r="C242" s="14" t="s">
        <v>322</v>
      </c>
      <c r="D242" s="14"/>
      <c r="E242" s="35" t="s">
        <v>221</v>
      </c>
      <c r="F242" s="162">
        <f>F243+F245+F248</f>
        <v>0</v>
      </c>
      <c r="G242" s="162" t="e">
        <f>G243+G245+G248</f>
        <v>#REF!</v>
      </c>
      <c r="H242" s="162" t="e">
        <f>H243+H245+H248</f>
        <v>#REF!</v>
      </c>
      <c r="I242" s="162">
        <f>I243+I245+I248</f>
        <v>0</v>
      </c>
      <c r="J242" s="162">
        <f>J243+J245+J248</f>
        <v>0</v>
      </c>
      <c r="K242" s="26"/>
      <c r="L242" s="2"/>
    </row>
    <row r="243" spans="1:12" ht="12.75" hidden="1">
      <c r="A243" s="88" t="s">
        <v>66</v>
      </c>
      <c r="B243" s="14" t="s">
        <v>83</v>
      </c>
      <c r="C243" s="14" t="s">
        <v>323</v>
      </c>
      <c r="D243" s="14"/>
      <c r="E243" s="55" t="s">
        <v>368</v>
      </c>
      <c r="F243" s="162">
        <f>F244</f>
        <v>0</v>
      </c>
      <c r="G243" s="162" t="e">
        <f>G244</f>
        <v>#REF!</v>
      </c>
      <c r="H243" s="162" t="e">
        <f>H244</f>
        <v>#REF!</v>
      </c>
      <c r="I243" s="162">
        <f>I244</f>
        <v>0</v>
      </c>
      <c r="J243" s="162">
        <f>J244</f>
        <v>0</v>
      </c>
      <c r="K243" s="26"/>
      <c r="L243" s="2"/>
    </row>
    <row r="244" spans="1:12" ht="22.5" hidden="1">
      <c r="A244" s="88" t="s">
        <v>66</v>
      </c>
      <c r="B244" s="14" t="s">
        <v>83</v>
      </c>
      <c r="C244" s="14" t="s">
        <v>323</v>
      </c>
      <c r="D244" s="14" t="s">
        <v>75</v>
      </c>
      <c r="E244" s="35" t="s">
        <v>367</v>
      </c>
      <c r="F244" s="162"/>
      <c r="G244" s="163" t="e">
        <f>#REF!</f>
        <v>#REF!</v>
      </c>
      <c r="H244" s="164" t="e">
        <f>#REF!</f>
        <v>#REF!</v>
      </c>
      <c r="I244" s="162"/>
      <c r="J244" s="162"/>
      <c r="K244" s="26"/>
      <c r="L244" s="2"/>
    </row>
    <row r="245" spans="1:12" ht="22.5" hidden="1">
      <c r="A245" s="88" t="s">
        <v>66</v>
      </c>
      <c r="B245" s="14" t="s">
        <v>83</v>
      </c>
      <c r="C245" s="14" t="s">
        <v>324</v>
      </c>
      <c r="D245" s="14"/>
      <c r="E245" s="35" t="s">
        <v>213</v>
      </c>
      <c r="F245" s="162">
        <f>F246</f>
        <v>0</v>
      </c>
      <c r="G245" s="163" t="e">
        <f>G247</f>
        <v>#REF!</v>
      </c>
      <c r="H245" s="165" t="e">
        <f>H247</f>
        <v>#REF!</v>
      </c>
      <c r="I245" s="162"/>
      <c r="J245" s="162"/>
      <c r="K245" s="26"/>
      <c r="L245" s="2"/>
    </row>
    <row r="246" spans="1:12" ht="12.75" hidden="1">
      <c r="A246" s="88" t="s">
        <v>66</v>
      </c>
      <c r="B246" s="14" t="s">
        <v>83</v>
      </c>
      <c r="C246" s="14" t="s">
        <v>325</v>
      </c>
      <c r="D246" s="14"/>
      <c r="E246" s="35" t="s">
        <v>64</v>
      </c>
      <c r="F246" s="162">
        <f>F247</f>
        <v>0</v>
      </c>
      <c r="G246" s="163"/>
      <c r="H246" s="165"/>
      <c r="I246" s="162"/>
      <c r="J246" s="162"/>
      <c r="K246" s="26"/>
      <c r="L246" s="2"/>
    </row>
    <row r="247" spans="1:12" ht="22.5" hidden="1">
      <c r="A247" s="88" t="s">
        <v>66</v>
      </c>
      <c r="B247" s="14" t="s">
        <v>83</v>
      </c>
      <c r="C247" s="14" t="s">
        <v>325</v>
      </c>
      <c r="D247" s="14" t="s">
        <v>55</v>
      </c>
      <c r="E247" s="36" t="s">
        <v>56</v>
      </c>
      <c r="F247" s="162"/>
      <c r="G247" s="163" t="e">
        <f>#REF!</f>
        <v>#REF!</v>
      </c>
      <c r="H247" s="165" t="e">
        <f>#REF!</f>
        <v>#REF!</v>
      </c>
      <c r="I247" s="162"/>
      <c r="J247" s="162"/>
      <c r="K247" s="26"/>
      <c r="L247" s="2"/>
    </row>
    <row r="248" spans="1:12" ht="22.5" hidden="1">
      <c r="A248" s="88" t="s">
        <v>66</v>
      </c>
      <c r="B248" s="14" t="s">
        <v>83</v>
      </c>
      <c r="C248" s="14" t="s">
        <v>326</v>
      </c>
      <c r="D248" s="14"/>
      <c r="E248" s="35" t="s">
        <v>214</v>
      </c>
      <c r="F248" s="162">
        <f>F249</f>
        <v>0</v>
      </c>
      <c r="G248" s="163" t="e">
        <f>G250</f>
        <v>#REF!</v>
      </c>
      <c r="H248" s="165" t="e">
        <f>H250</f>
        <v>#REF!</v>
      </c>
      <c r="I248" s="162"/>
      <c r="J248" s="162"/>
      <c r="K248" s="26"/>
      <c r="L248" s="2"/>
    </row>
    <row r="249" spans="1:12" ht="12.75" hidden="1">
      <c r="A249" s="88" t="s">
        <v>66</v>
      </c>
      <c r="B249" s="14" t="s">
        <v>83</v>
      </c>
      <c r="C249" s="14" t="s">
        <v>327</v>
      </c>
      <c r="D249" s="14"/>
      <c r="E249" s="35" t="s">
        <v>64</v>
      </c>
      <c r="F249" s="162">
        <f>F250</f>
        <v>0</v>
      </c>
      <c r="G249" s="163"/>
      <c r="H249" s="165"/>
      <c r="I249" s="162"/>
      <c r="J249" s="162"/>
      <c r="K249" s="26"/>
      <c r="L249" s="2"/>
    </row>
    <row r="250" spans="1:12" ht="12.75" hidden="1">
      <c r="A250" s="88" t="s">
        <v>66</v>
      </c>
      <c r="B250" s="14" t="s">
        <v>83</v>
      </c>
      <c r="C250" s="14" t="s">
        <v>327</v>
      </c>
      <c r="D250" s="14" t="s">
        <v>75</v>
      </c>
      <c r="E250" s="35" t="s">
        <v>76</v>
      </c>
      <c r="F250" s="162"/>
      <c r="G250" s="163" t="e">
        <f>#REF!</f>
        <v>#REF!</v>
      </c>
      <c r="H250" s="165" t="e">
        <f>#REF!</f>
        <v>#REF!</v>
      </c>
      <c r="I250" s="162"/>
      <c r="J250" s="162"/>
      <c r="K250" s="26"/>
      <c r="L250" s="2"/>
    </row>
    <row r="251" spans="1:12" ht="22.5">
      <c r="A251" s="88" t="s">
        <v>66</v>
      </c>
      <c r="B251" s="14" t="s">
        <v>83</v>
      </c>
      <c r="C251" s="14" t="s">
        <v>328</v>
      </c>
      <c r="D251" s="14"/>
      <c r="E251" s="55" t="s">
        <v>343</v>
      </c>
      <c r="F251" s="144">
        <f aca="true" t="shared" si="25" ref="F251:J252">F252</f>
        <v>850</v>
      </c>
      <c r="G251" s="144" t="e">
        <f t="shared" si="25"/>
        <v>#REF!</v>
      </c>
      <c r="H251" s="144" t="e">
        <f t="shared" si="25"/>
        <v>#REF!</v>
      </c>
      <c r="I251" s="144">
        <f t="shared" si="25"/>
        <v>0</v>
      </c>
      <c r="J251" s="144">
        <f t="shared" si="25"/>
        <v>0</v>
      </c>
      <c r="K251" s="26"/>
      <c r="L251" s="2"/>
    </row>
    <row r="252" spans="1:12" ht="47.25" customHeight="1">
      <c r="A252" s="88" t="s">
        <v>66</v>
      </c>
      <c r="B252" s="14" t="s">
        <v>83</v>
      </c>
      <c r="C252" s="14" t="s">
        <v>434</v>
      </c>
      <c r="D252" s="14"/>
      <c r="E252" s="35" t="s">
        <v>426</v>
      </c>
      <c r="F252" s="144">
        <f t="shared" si="25"/>
        <v>850</v>
      </c>
      <c r="G252" s="144" t="e">
        <f t="shared" si="25"/>
        <v>#REF!</v>
      </c>
      <c r="H252" s="144" t="e">
        <f t="shared" si="25"/>
        <v>#REF!</v>
      </c>
      <c r="I252" s="144">
        <f t="shared" si="25"/>
        <v>0</v>
      </c>
      <c r="J252" s="144">
        <f t="shared" si="25"/>
        <v>0</v>
      </c>
      <c r="K252" s="26"/>
      <c r="L252" s="2"/>
    </row>
    <row r="253" spans="1:12" ht="27.75" customHeight="1">
      <c r="A253" s="88" t="s">
        <v>66</v>
      </c>
      <c r="B253" s="14" t="s">
        <v>83</v>
      </c>
      <c r="C253" s="14" t="s">
        <v>435</v>
      </c>
      <c r="D253" s="14"/>
      <c r="E253" s="53" t="s">
        <v>427</v>
      </c>
      <c r="F253" s="144">
        <f>F254</f>
        <v>850</v>
      </c>
      <c r="G253" s="144" t="e">
        <f>G254</f>
        <v>#REF!</v>
      </c>
      <c r="H253" s="144" t="e">
        <f>H254</f>
        <v>#REF!</v>
      </c>
      <c r="I253" s="144">
        <f>I254</f>
        <v>0</v>
      </c>
      <c r="J253" s="144">
        <f>J254</f>
        <v>0</v>
      </c>
      <c r="K253" s="26"/>
      <c r="L253" s="2"/>
    </row>
    <row r="254" spans="1:12" ht="22.5">
      <c r="A254" s="88" t="s">
        <v>66</v>
      </c>
      <c r="B254" s="14" t="s">
        <v>83</v>
      </c>
      <c r="C254" s="14" t="s">
        <v>435</v>
      </c>
      <c r="D254" s="14" t="s">
        <v>55</v>
      </c>
      <c r="E254" s="36" t="s">
        <v>436</v>
      </c>
      <c r="F254" s="144">
        <v>850</v>
      </c>
      <c r="G254" s="159" t="e">
        <f>#REF!</f>
        <v>#REF!</v>
      </c>
      <c r="H254" s="161" t="e">
        <f>#REF!</f>
        <v>#REF!</v>
      </c>
      <c r="I254" s="144"/>
      <c r="J254" s="144"/>
      <c r="K254" s="26"/>
      <c r="L254" s="2"/>
    </row>
    <row r="255" spans="1:12" ht="33.75" hidden="1">
      <c r="A255" s="88" t="s">
        <v>66</v>
      </c>
      <c r="B255" s="20" t="s">
        <v>83</v>
      </c>
      <c r="C255" s="20" t="s">
        <v>329</v>
      </c>
      <c r="D255" s="20"/>
      <c r="E255" s="38" t="s">
        <v>163</v>
      </c>
      <c r="F255" s="145">
        <f>F256</f>
        <v>0</v>
      </c>
      <c r="G255" s="145" t="e">
        <f aca="true" t="shared" si="26" ref="G255:J257">G256</f>
        <v>#REF!</v>
      </c>
      <c r="H255" s="145" t="e">
        <f t="shared" si="26"/>
        <v>#REF!</v>
      </c>
      <c r="I255" s="145">
        <f t="shared" si="26"/>
        <v>0</v>
      </c>
      <c r="J255" s="145">
        <f t="shared" si="26"/>
        <v>0</v>
      </c>
      <c r="K255" s="26"/>
      <c r="L255" s="2"/>
    </row>
    <row r="256" spans="1:12" ht="12.75" hidden="1">
      <c r="A256" s="88" t="s">
        <v>66</v>
      </c>
      <c r="B256" s="14" t="s">
        <v>83</v>
      </c>
      <c r="C256" s="14" t="s">
        <v>330</v>
      </c>
      <c r="D256" s="14"/>
      <c r="E256" s="53" t="s">
        <v>164</v>
      </c>
      <c r="F256" s="144">
        <f>F257</f>
        <v>0</v>
      </c>
      <c r="G256" s="144" t="e">
        <f t="shared" si="26"/>
        <v>#REF!</v>
      </c>
      <c r="H256" s="144" t="e">
        <f t="shared" si="26"/>
        <v>#REF!</v>
      </c>
      <c r="I256" s="144">
        <f t="shared" si="26"/>
        <v>0</v>
      </c>
      <c r="J256" s="144">
        <f t="shared" si="26"/>
        <v>0</v>
      </c>
      <c r="K256" s="26"/>
      <c r="L256" s="2"/>
    </row>
    <row r="257" spans="1:12" ht="22.5" hidden="1">
      <c r="A257" s="88" t="s">
        <v>66</v>
      </c>
      <c r="B257" s="14" t="s">
        <v>83</v>
      </c>
      <c r="C257" s="14" t="s">
        <v>331</v>
      </c>
      <c r="D257" s="14"/>
      <c r="E257" s="35" t="s">
        <v>165</v>
      </c>
      <c r="F257" s="144">
        <f>F258</f>
        <v>0</v>
      </c>
      <c r="G257" s="144" t="e">
        <f t="shared" si="26"/>
        <v>#REF!</v>
      </c>
      <c r="H257" s="144" t="e">
        <f t="shared" si="26"/>
        <v>#REF!</v>
      </c>
      <c r="I257" s="144">
        <f t="shared" si="26"/>
        <v>0</v>
      </c>
      <c r="J257" s="144">
        <f t="shared" si="26"/>
        <v>0</v>
      </c>
      <c r="K257" s="26"/>
      <c r="L257" s="2"/>
    </row>
    <row r="258" spans="1:12" ht="12.75" hidden="1">
      <c r="A258" s="88" t="s">
        <v>66</v>
      </c>
      <c r="B258" s="14" t="s">
        <v>83</v>
      </c>
      <c r="C258" s="14" t="s">
        <v>332</v>
      </c>
      <c r="D258" s="14"/>
      <c r="E258" s="35" t="s">
        <v>221</v>
      </c>
      <c r="F258" s="144">
        <f>F259+F262+F265</f>
        <v>0</v>
      </c>
      <c r="G258" s="144" t="e">
        <f>G259+G262+G265</f>
        <v>#REF!</v>
      </c>
      <c r="H258" s="144" t="e">
        <f>H259+H262+H265</f>
        <v>#REF!</v>
      </c>
      <c r="I258" s="144">
        <f>I259+I262+I265</f>
        <v>0</v>
      </c>
      <c r="J258" s="144">
        <f>J259+J262+J265</f>
        <v>0</v>
      </c>
      <c r="K258" s="26"/>
      <c r="L258" s="2"/>
    </row>
    <row r="259" spans="1:12" ht="12.75" hidden="1">
      <c r="A259" s="88" t="s">
        <v>66</v>
      </c>
      <c r="B259" s="14" t="s">
        <v>83</v>
      </c>
      <c r="C259" s="14" t="s">
        <v>333</v>
      </c>
      <c r="D259" s="14"/>
      <c r="E259" s="53" t="s">
        <v>166</v>
      </c>
      <c r="F259" s="144">
        <f>F260</f>
        <v>0</v>
      </c>
      <c r="G259" s="159"/>
      <c r="H259" s="151"/>
      <c r="I259" s="144"/>
      <c r="J259" s="144"/>
      <c r="K259" s="26"/>
      <c r="L259" s="2"/>
    </row>
    <row r="260" spans="1:12" ht="12.75" hidden="1">
      <c r="A260" s="88" t="s">
        <v>66</v>
      </c>
      <c r="B260" s="14" t="s">
        <v>83</v>
      </c>
      <c r="C260" s="14" t="s">
        <v>334</v>
      </c>
      <c r="D260" s="14"/>
      <c r="E260" s="35" t="s">
        <v>64</v>
      </c>
      <c r="F260" s="144">
        <f>F261</f>
        <v>0</v>
      </c>
      <c r="G260" s="159" t="e">
        <f>#REF!</f>
        <v>#REF!</v>
      </c>
      <c r="H260" s="151" t="e">
        <f>#REF!</f>
        <v>#REF!</v>
      </c>
      <c r="I260" s="144"/>
      <c r="J260" s="144"/>
      <c r="K260" s="26"/>
      <c r="L260" s="2"/>
    </row>
    <row r="261" spans="1:12" ht="22.5" hidden="1">
      <c r="A261" s="88" t="s">
        <v>66</v>
      </c>
      <c r="B261" s="14" t="s">
        <v>83</v>
      </c>
      <c r="C261" s="14" t="s">
        <v>334</v>
      </c>
      <c r="D261" s="14" t="s">
        <v>55</v>
      </c>
      <c r="E261" s="36" t="s">
        <v>56</v>
      </c>
      <c r="F261" s="144"/>
      <c r="G261" s="159" t="e">
        <f>#REF!</f>
        <v>#REF!</v>
      </c>
      <c r="H261" s="151" t="e">
        <f>#REF!</f>
        <v>#REF!</v>
      </c>
      <c r="I261" s="144"/>
      <c r="J261" s="144"/>
      <c r="K261" s="26"/>
      <c r="L261" s="2"/>
    </row>
    <row r="262" spans="1:12" ht="22.5" hidden="1">
      <c r="A262" s="88" t="s">
        <v>66</v>
      </c>
      <c r="B262" s="14" t="s">
        <v>83</v>
      </c>
      <c r="C262" s="14" t="s">
        <v>335</v>
      </c>
      <c r="D262" s="14"/>
      <c r="E262" s="53" t="s">
        <v>174</v>
      </c>
      <c r="F262" s="144">
        <f>F263</f>
        <v>0</v>
      </c>
      <c r="G262" s="144">
        <f aca="true" t="shared" si="27" ref="G262:J263">G263</f>
        <v>0</v>
      </c>
      <c r="H262" s="144">
        <f t="shared" si="27"/>
        <v>0</v>
      </c>
      <c r="I262" s="144">
        <f t="shared" si="27"/>
        <v>0</v>
      </c>
      <c r="J262" s="144">
        <f t="shared" si="27"/>
        <v>0</v>
      </c>
      <c r="K262" s="26"/>
      <c r="L262" s="2"/>
    </row>
    <row r="263" spans="1:12" ht="12.75" hidden="1">
      <c r="A263" s="88" t="s">
        <v>66</v>
      </c>
      <c r="B263" s="14" t="s">
        <v>83</v>
      </c>
      <c r="C263" s="14" t="s">
        <v>336</v>
      </c>
      <c r="D263" s="14"/>
      <c r="E263" s="35" t="s">
        <v>64</v>
      </c>
      <c r="F263" s="144">
        <f>F264</f>
        <v>0</v>
      </c>
      <c r="G263" s="144">
        <f t="shared" si="27"/>
        <v>0</v>
      </c>
      <c r="H263" s="144">
        <f t="shared" si="27"/>
        <v>0</v>
      </c>
      <c r="I263" s="144">
        <f t="shared" si="27"/>
        <v>0</v>
      </c>
      <c r="J263" s="144">
        <f t="shared" si="27"/>
        <v>0</v>
      </c>
      <c r="K263" s="26"/>
      <c r="L263" s="2"/>
    </row>
    <row r="264" spans="1:12" ht="22.5" hidden="1">
      <c r="A264" s="88" t="s">
        <v>66</v>
      </c>
      <c r="B264" s="14" t="s">
        <v>83</v>
      </c>
      <c r="C264" s="14" t="s">
        <v>336</v>
      </c>
      <c r="D264" s="14" t="s">
        <v>55</v>
      </c>
      <c r="E264" s="36" t="s">
        <v>56</v>
      </c>
      <c r="F264" s="144"/>
      <c r="G264" s="144">
        <f>300-300</f>
        <v>0</v>
      </c>
      <c r="H264" s="144">
        <f>300-300</f>
        <v>0</v>
      </c>
      <c r="I264" s="144"/>
      <c r="J264" s="144"/>
      <c r="K264" s="26"/>
      <c r="L264" s="2"/>
    </row>
    <row r="265" spans="1:12" ht="12.75" hidden="1">
      <c r="A265" s="88" t="s">
        <v>66</v>
      </c>
      <c r="B265" s="14" t="s">
        <v>83</v>
      </c>
      <c r="C265" s="14" t="s">
        <v>337</v>
      </c>
      <c r="D265" s="76"/>
      <c r="E265" s="112" t="s">
        <v>192</v>
      </c>
      <c r="F265" s="162">
        <f>F266</f>
        <v>0</v>
      </c>
      <c r="G265" s="159" t="e">
        <f>G267</f>
        <v>#REF!</v>
      </c>
      <c r="H265" s="151" t="e">
        <f>H267</f>
        <v>#REF!</v>
      </c>
      <c r="I265" s="144"/>
      <c r="J265" s="144"/>
      <c r="K265" s="26"/>
      <c r="L265" s="2"/>
    </row>
    <row r="266" spans="1:12" ht="12.75" hidden="1">
      <c r="A266" s="88" t="s">
        <v>66</v>
      </c>
      <c r="B266" s="14" t="s">
        <v>83</v>
      </c>
      <c r="C266" s="14" t="s">
        <v>338</v>
      </c>
      <c r="D266" s="76"/>
      <c r="E266" s="35" t="s">
        <v>64</v>
      </c>
      <c r="F266" s="162">
        <f>F267</f>
        <v>0</v>
      </c>
      <c r="G266" s="159"/>
      <c r="H266" s="151"/>
      <c r="I266" s="144"/>
      <c r="J266" s="144"/>
      <c r="K266" s="26"/>
      <c r="L266" s="2"/>
    </row>
    <row r="267" spans="1:12" ht="22.5" hidden="1">
      <c r="A267" s="88" t="s">
        <v>66</v>
      </c>
      <c r="B267" s="14" t="s">
        <v>83</v>
      </c>
      <c r="C267" s="14" t="s">
        <v>338</v>
      </c>
      <c r="D267" s="14" t="s">
        <v>55</v>
      </c>
      <c r="E267" s="36" t="s">
        <v>56</v>
      </c>
      <c r="F267" s="162"/>
      <c r="G267" s="159" t="e">
        <f>#REF!</f>
        <v>#REF!</v>
      </c>
      <c r="H267" s="151" t="e">
        <f>#REF!</f>
        <v>#REF!</v>
      </c>
      <c r="I267" s="144"/>
      <c r="J267" s="144"/>
      <c r="K267" s="26"/>
      <c r="L267" s="2"/>
    </row>
    <row r="268" spans="1:12" ht="45" hidden="1">
      <c r="A268" s="88" t="s">
        <v>66</v>
      </c>
      <c r="B268" s="20" t="s">
        <v>83</v>
      </c>
      <c r="C268" s="20" t="s">
        <v>196</v>
      </c>
      <c r="D268" s="14"/>
      <c r="E268" s="80" t="s">
        <v>205</v>
      </c>
      <c r="F268" s="145">
        <f aca="true" t="shared" si="28" ref="F268:H274">F269</f>
        <v>0</v>
      </c>
      <c r="G268" s="160">
        <f t="shared" si="28"/>
        <v>0</v>
      </c>
      <c r="H268" s="147">
        <f t="shared" si="28"/>
        <v>0</v>
      </c>
      <c r="I268" s="145"/>
      <c r="J268" s="145"/>
      <c r="K268" s="26"/>
      <c r="L268" s="2"/>
    </row>
    <row r="269" spans="1:12" ht="12.75" hidden="1">
      <c r="A269" s="88" t="s">
        <v>66</v>
      </c>
      <c r="B269" s="14" t="s">
        <v>83</v>
      </c>
      <c r="C269" s="14" t="s">
        <v>197</v>
      </c>
      <c r="D269" s="14"/>
      <c r="E269" s="53" t="s">
        <v>198</v>
      </c>
      <c r="F269" s="144">
        <f t="shared" si="28"/>
        <v>0</v>
      </c>
      <c r="G269" s="159">
        <f t="shared" si="28"/>
        <v>0</v>
      </c>
      <c r="H269" s="151">
        <f t="shared" si="28"/>
        <v>0</v>
      </c>
      <c r="I269" s="144"/>
      <c r="J269" s="144"/>
      <c r="K269" s="26"/>
      <c r="L269" s="2"/>
    </row>
    <row r="270" spans="1:12" ht="12.75" hidden="1">
      <c r="A270" s="88" t="s">
        <v>66</v>
      </c>
      <c r="B270" s="14" t="s">
        <v>83</v>
      </c>
      <c r="C270" s="14" t="s">
        <v>199</v>
      </c>
      <c r="D270" s="14"/>
      <c r="E270" s="35" t="s">
        <v>64</v>
      </c>
      <c r="F270" s="144">
        <f t="shared" si="28"/>
        <v>0</v>
      </c>
      <c r="G270" s="159">
        <f t="shared" si="28"/>
        <v>0</v>
      </c>
      <c r="H270" s="151">
        <f t="shared" si="28"/>
        <v>0</v>
      </c>
      <c r="I270" s="144"/>
      <c r="J270" s="144"/>
      <c r="K270" s="26"/>
      <c r="L270" s="2"/>
    </row>
    <row r="271" spans="1:12" ht="13.5" customHeight="1" hidden="1">
      <c r="A271" s="88" t="s">
        <v>66</v>
      </c>
      <c r="B271" s="14" t="s">
        <v>83</v>
      </c>
      <c r="C271" s="14" t="s">
        <v>200</v>
      </c>
      <c r="D271" s="14"/>
      <c r="E271" s="35" t="s">
        <v>201</v>
      </c>
      <c r="F271" s="144">
        <f t="shared" si="28"/>
        <v>0</v>
      </c>
      <c r="G271" s="159">
        <f t="shared" si="28"/>
        <v>0</v>
      </c>
      <c r="H271" s="151"/>
      <c r="I271" s="144"/>
      <c r="J271" s="144"/>
      <c r="K271" s="26"/>
      <c r="L271" s="2"/>
    </row>
    <row r="272" spans="1:12" ht="33.75" hidden="1">
      <c r="A272" s="88" t="s">
        <v>66</v>
      </c>
      <c r="B272" s="14" t="s">
        <v>83</v>
      </c>
      <c r="C272" s="14" t="s">
        <v>202</v>
      </c>
      <c r="D272" s="14"/>
      <c r="E272" s="35" t="s">
        <v>206</v>
      </c>
      <c r="F272" s="144">
        <f t="shared" si="28"/>
        <v>0</v>
      </c>
      <c r="G272" s="159">
        <f t="shared" si="28"/>
        <v>0</v>
      </c>
      <c r="H272" s="151">
        <f t="shared" si="28"/>
        <v>0</v>
      </c>
      <c r="I272" s="144"/>
      <c r="J272" s="144"/>
      <c r="K272" s="26"/>
      <c r="L272" s="2"/>
    </row>
    <row r="273" spans="1:12" ht="22.5" hidden="1">
      <c r="A273" s="88" t="s">
        <v>66</v>
      </c>
      <c r="B273" s="14" t="s">
        <v>83</v>
      </c>
      <c r="C273" s="14" t="s">
        <v>202</v>
      </c>
      <c r="D273" s="14" t="s">
        <v>55</v>
      </c>
      <c r="E273" s="36" t="s">
        <v>56</v>
      </c>
      <c r="F273" s="144">
        <f t="shared" si="28"/>
        <v>0</v>
      </c>
      <c r="G273" s="159">
        <f t="shared" si="28"/>
        <v>0</v>
      </c>
      <c r="H273" s="151">
        <f t="shared" si="28"/>
        <v>0</v>
      </c>
      <c r="I273" s="144"/>
      <c r="J273" s="144"/>
      <c r="K273" s="26"/>
      <c r="L273" s="2"/>
    </row>
    <row r="274" spans="1:12" ht="22.5" hidden="1">
      <c r="A274" s="88" t="s">
        <v>66</v>
      </c>
      <c r="B274" s="14" t="s">
        <v>83</v>
      </c>
      <c r="C274" s="14" t="s">
        <v>202</v>
      </c>
      <c r="D274" s="14" t="s">
        <v>54</v>
      </c>
      <c r="E274" s="36" t="s">
        <v>57</v>
      </c>
      <c r="F274" s="144">
        <f t="shared" si="28"/>
        <v>0</v>
      </c>
      <c r="G274" s="159">
        <f t="shared" si="28"/>
        <v>0</v>
      </c>
      <c r="H274" s="151">
        <f t="shared" si="28"/>
        <v>0</v>
      </c>
      <c r="I274" s="144"/>
      <c r="J274" s="144"/>
      <c r="K274" s="26"/>
      <c r="L274" s="2"/>
    </row>
    <row r="275" spans="1:12" ht="22.5" hidden="1">
      <c r="A275" s="88" t="s">
        <v>66</v>
      </c>
      <c r="B275" s="14" t="s">
        <v>83</v>
      </c>
      <c r="C275" s="14" t="s">
        <v>202</v>
      </c>
      <c r="D275" s="14" t="s">
        <v>47</v>
      </c>
      <c r="E275" s="35" t="s">
        <v>48</v>
      </c>
      <c r="F275" s="144"/>
      <c r="G275" s="159"/>
      <c r="H275" s="151"/>
      <c r="I275" s="144"/>
      <c r="J275" s="144"/>
      <c r="K275" s="26"/>
      <c r="L275" s="2"/>
    </row>
    <row r="276" spans="1:12" ht="12.75">
      <c r="A276" s="88" t="s">
        <v>66</v>
      </c>
      <c r="B276" s="20" t="s">
        <v>85</v>
      </c>
      <c r="C276" s="20"/>
      <c r="D276" s="14"/>
      <c r="E276" s="38" t="s">
        <v>86</v>
      </c>
      <c r="F276" s="145">
        <f>F337</f>
        <v>5153.9</v>
      </c>
      <c r="G276" s="145" t="e">
        <f>G337</f>
        <v>#REF!</v>
      </c>
      <c r="H276" s="145" t="e">
        <f>H337</f>
        <v>#REF!</v>
      </c>
      <c r="I276" s="145">
        <f>I337</f>
        <v>6230</v>
      </c>
      <c r="J276" s="145">
        <f>J337</f>
        <v>5780</v>
      </c>
      <c r="K276" s="46"/>
      <c r="L276" s="2"/>
    </row>
    <row r="277" spans="1:12" ht="33.75" hidden="1">
      <c r="A277" s="88" t="s">
        <v>66</v>
      </c>
      <c r="B277" s="20" t="s">
        <v>85</v>
      </c>
      <c r="C277" s="20" t="s">
        <v>61</v>
      </c>
      <c r="D277" s="20"/>
      <c r="E277" s="38" t="s">
        <v>188</v>
      </c>
      <c r="F277" s="145">
        <f aca="true" t="shared" si="29" ref="F277:H283">F278</f>
        <v>0</v>
      </c>
      <c r="G277" s="160">
        <f t="shared" si="29"/>
        <v>0</v>
      </c>
      <c r="H277" s="147">
        <f t="shared" si="29"/>
        <v>0</v>
      </c>
      <c r="I277" s="145"/>
      <c r="J277" s="145"/>
      <c r="K277" s="26"/>
      <c r="L277" s="2"/>
    </row>
    <row r="278" spans="1:12" ht="12.75" hidden="1">
      <c r="A278" s="88" t="s">
        <v>66</v>
      </c>
      <c r="B278" s="14" t="s">
        <v>85</v>
      </c>
      <c r="C278" s="14" t="s">
        <v>90</v>
      </c>
      <c r="D278" s="14"/>
      <c r="E278" s="53" t="s">
        <v>91</v>
      </c>
      <c r="F278" s="144">
        <f>F279+F297+F293</f>
        <v>0</v>
      </c>
      <c r="G278" s="159">
        <f>G279+G297+G293</f>
        <v>0</v>
      </c>
      <c r="H278" s="151">
        <f>H279+H297+H293</f>
        <v>0</v>
      </c>
      <c r="I278" s="144"/>
      <c r="J278" s="144"/>
      <c r="K278" s="26"/>
      <c r="L278" s="2"/>
    </row>
    <row r="279" spans="1:12" ht="12.75" hidden="1">
      <c r="A279" s="88" t="s">
        <v>66</v>
      </c>
      <c r="B279" s="14" t="s">
        <v>85</v>
      </c>
      <c r="C279" s="14" t="s">
        <v>92</v>
      </c>
      <c r="D279" s="14"/>
      <c r="E279" s="35" t="s">
        <v>64</v>
      </c>
      <c r="F279" s="144">
        <f t="shared" si="29"/>
        <v>0</v>
      </c>
      <c r="G279" s="159">
        <f t="shared" si="29"/>
        <v>0</v>
      </c>
      <c r="H279" s="151">
        <f t="shared" si="29"/>
        <v>0</v>
      </c>
      <c r="I279" s="144"/>
      <c r="J279" s="144"/>
      <c r="K279" s="26"/>
      <c r="L279" s="2"/>
    </row>
    <row r="280" spans="1:12" ht="12.75" hidden="1">
      <c r="A280" s="88" t="s">
        <v>66</v>
      </c>
      <c r="B280" s="14" t="s">
        <v>85</v>
      </c>
      <c r="C280" s="14" t="s">
        <v>132</v>
      </c>
      <c r="D280" s="14"/>
      <c r="E280" s="35" t="s">
        <v>131</v>
      </c>
      <c r="F280" s="144">
        <f>F281+F285+F289</f>
        <v>0</v>
      </c>
      <c r="G280" s="159">
        <f>G281+G285+G289</f>
        <v>0</v>
      </c>
      <c r="H280" s="151">
        <f>H281+H285+H289</f>
        <v>0</v>
      </c>
      <c r="I280" s="144"/>
      <c r="J280" s="144"/>
      <c r="K280" s="26"/>
      <c r="L280" s="2"/>
    </row>
    <row r="281" spans="1:12" ht="22.5" hidden="1">
      <c r="A281" s="88" t="s">
        <v>66</v>
      </c>
      <c r="B281" s="14" t="s">
        <v>85</v>
      </c>
      <c r="C281" s="14" t="s">
        <v>133</v>
      </c>
      <c r="D281" s="14"/>
      <c r="E281" s="35" t="s">
        <v>134</v>
      </c>
      <c r="F281" s="144">
        <f t="shared" si="29"/>
        <v>0</v>
      </c>
      <c r="G281" s="159">
        <f t="shared" si="29"/>
        <v>0</v>
      </c>
      <c r="H281" s="151">
        <f t="shared" si="29"/>
        <v>0</v>
      </c>
      <c r="I281" s="144"/>
      <c r="J281" s="144"/>
      <c r="K281" s="26"/>
      <c r="L281" s="2"/>
    </row>
    <row r="282" spans="1:12" ht="22.5" hidden="1">
      <c r="A282" s="88" t="s">
        <v>66</v>
      </c>
      <c r="B282" s="14" t="s">
        <v>85</v>
      </c>
      <c r="C282" s="14" t="s">
        <v>133</v>
      </c>
      <c r="D282" s="14" t="s">
        <v>55</v>
      </c>
      <c r="E282" s="36" t="s">
        <v>56</v>
      </c>
      <c r="F282" s="144">
        <f t="shared" si="29"/>
        <v>0</v>
      </c>
      <c r="G282" s="159">
        <f t="shared" si="29"/>
        <v>0</v>
      </c>
      <c r="H282" s="151">
        <f t="shared" si="29"/>
        <v>0</v>
      </c>
      <c r="I282" s="144"/>
      <c r="J282" s="144"/>
      <c r="K282" s="26"/>
      <c r="L282" s="2"/>
    </row>
    <row r="283" spans="1:12" ht="22.5" hidden="1">
      <c r="A283" s="88" t="s">
        <v>66</v>
      </c>
      <c r="B283" s="14" t="s">
        <v>85</v>
      </c>
      <c r="C283" s="14" t="s">
        <v>133</v>
      </c>
      <c r="D283" s="14" t="s">
        <v>54</v>
      </c>
      <c r="E283" s="36" t="s">
        <v>57</v>
      </c>
      <c r="F283" s="144">
        <f t="shared" si="29"/>
        <v>0</v>
      </c>
      <c r="G283" s="159">
        <f t="shared" si="29"/>
        <v>0</v>
      </c>
      <c r="H283" s="151">
        <f t="shared" si="29"/>
        <v>0</v>
      </c>
      <c r="I283" s="144"/>
      <c r="J283" s="144"/>
      <c r="K283" s="26"/>
      <c r="L283" s="2"/>
    </row>
    <row r="284" spans="1:12" ht="22.5" hidden="1">
      <c r="A284" s="88" t="s">
        <v>66</v>
      </c>
      <c r="B284" s="14" t="s">
        <v>85</v>
      </c>
      <c r="C284" s="14" t="s">
        <v>133</v>
      </c>
      <c r="D284" s="14" t="s">
        <v>47</v>
      </c>
      <c r="E284" s="35" t="s">
        <v>48</v>
      </c>
      <c r="F284" s="144"/>
      <c r="G284" s="159"/>
      <c r="H284" s="151"/>
      <c r="I284" s="144"/>
      <c r="J284" s="144"/>
      <c r="K284" s="26"/>
      <c r="L284" s="2"/>
    </row>
    <row r="285" spans="1:12" ht="33.75" hidden="1">
      <c r="A285" s="88" t="s">
        <v>66</v>
      </c>
      <c r="B285" s="14" t="s">
        <v>85</v>
      </c>
      <c r="C285" s="14" t="s">
        <v>168</v>
      </c>
      <c r="D285" s="14"/>
      <c r="E285" s="35" t="s">
        <v>167</v>
      </c>
      <c r="F285" s="144">
        <f>F286</f>
        <v>0</v>
      </c>
      <c r="G285" s="159">
        <f aca="true" t="shared" si="30" ref="G285:H287">G286</f>
        <v>0</v>
      </c>
      <c r="H285" s="151">
        <f t="shared" si="30"/>
        <v>0</v>
      </c>
      <c r="I285" s="144"/>
      <c r="J285" s="144"/>
      <c r="K285" s="26"/>
      <c r="L285" s="2"/>
    </row>
    <row r="286" spans="1:12" ht="22.5" hidden="1">
      <c r="A286" s="88" t="s">
        <v>66</v>
      </c>
      <c r="B286" s="14" t="s">
        <v>85</v>
      </c>
      <c r="C286" s="14" t="s">
        <v>168</v>
      </c>
      <c r="D286" s="14" t="s">
        <v>55</v>
      </c>
      <c r="E286" s="36" t="s">
        <v>56</v>
      </c>
      <c r="F286" s="144">
        <f>F287</f>
        <v>0</v>
      </c>
      <c r="G286" s="159">
        <f t="shared" si="30"/>
        <v>0</v>
      </c>
      <c r="H286" s="151">
        <f t="shared" si="30"/>
        <v>0</v>
      </c>
      <c r="I286" s="144"/>
      <c r="J286" s="144"/>
      <c r="K286" s="26"/>
      <c r="L286" s="2"/>
    </row>
    <row r="287" spans="1:12" ht="22.5" hidden="1">
      <c r="A287" s="88" t="s">
        <v>66</v>
      </c>
      <c r="B287" s="14" t="s">
        <v>85</v>
      </c>
      <c r="C287" s="14" t="s">
        <v>168</v>
      </c>
      <c r="D287" s="14" t="s">
        <v>54</v>
      </c>
      <c r="E287" s="36" t="s">
        <v>57</v>
      </c>
      <c r="F287" s="144">
        <f>F288</f>
        <v>0</v>
      </c>
      <c r="G287" s="159">
        <f t="shared" si="30"/>
        <v>0</v>
      </c>
      <c r="H287" s="151">
        <f t="shared" si="30"/>
        <v>0</v>
      </c>
      <c r="I287" s="144"/>
      <c r="J287" s="144"/>
      <c r="K287" s="26"/>
      <c r="L287" s="2"/>
    </row>
    <row r="288" spans="1:12" ht="22.5" hidden="1">
      <c r="A288" s="88" t="s">
        <v>66</v>
      </c>
      <c r="B288" s="14" t="s">
        <v>85</v>
      </c>
      <c r="C288" s="14" t="s">
        <v>168</v>
      </c>
      <c r="D288" s="14" t="s">
        <v>47</v>
      </c>
      <c r="E288" s="35" t="s">
        <v>48</v>
      </c>
      <c r="F288" s="144"/>
      <c r="G288" s="159"/>
      <c r="H288" s="151"/>
      <c r="I288" s="144"/>
      <c r="J288" s="144"/>
      <c r="K288" s="26"/>
      <c r="L288" s="2"/>
    </row>
    <row r="289" spans="1:12" ht="12.75" hidden="1">
      <c r="A289" s="88" t="s">
        <v>66</v>
      </c>
      <c r="B289" s="14" t="s">
        <v>85</v>
      </c>
      <c r="C289" s="14" t="s">
        <v>175</v>
      </c>
      <c r="D289" s="14"/>
      <c r="E289" s="35" t="s">
        <v>176</v>
      </c>
      <c r="F289" s="144">
        <f>F290</f>
        <v>0</v>
      </c>
      <c r="G289" s="159">
        <f aca="true" t="shared" si="31" ref="G289:H291">G290</f>
        <v>0</v>
      </c>
      <c r="H289" s="151">
        <f t="shared" si="31"/>
        <v>0</v>
      </c>
      <c r="I289" s="144"/>
      <c r="J289" s="144"/>
      <c r="K289" s="26"/>
      <c r="L289" s="2"/>
    </row>
    <row r="290" spans="1:12" ht="22.5" hidden="1">
      <c r="A290" s="88" t="s">
        <v>66</v>
      </c>
      <c r="B290" s="14" t="s">
        <v>85</v>
      </c>
      <c r="C290" s="14" t="s">
        <v>175</v>
      </c>
      <c r="D290" s="14" t="s">
        <v>55</v>
      </c>
      <c r="E290" s="36" t="s">
        <v>56</v>
      </c>
      <c r="F290" s="144">
        <f>F291</f>
        <v>0</v>
      </c>
      <c r="G290" s="159">
        <f t="shared" si="31"/>
        <v>0</v>
      </c>
      <c r="H290" s="151">
        <f t="shared" si="31"/>
        <v>0</v>
      </c>
      <c r="I290" s="144"/>
      <c r="J290" s="144"/>
      <c r="K290" s="26"/>
      <c r="L290" s="2"/>
    </row>
    <row r="291" spans="1:12" ht="22.5" hidden="1">
      <c r="A291" s="88" t="s">
        <v>66</v>
      </c>
      <c r="B291" s="14" t="s">
        <v>85</v>
      </c>
      <c r="C291" s="14" t="s">
        <v>175</v>
      </c>
      <c r="D291" s="14" t="s">
        <v>54</v>
      </c>
      <c r="E291" s="36" t="s">
        <v>57</v>
      </c>
      <c r="F291" s="144">
        <f>F292</f>
        <v>0</v>
      </c>
      <c r="G291" s="159">
        <f t="shared" si="31"/>
        <v>0</v>
      </c>
      <c r="H291" s="151">
        <f t="shared" si="31"/>
        <v>0</v>
      </c>
      <c r="I291" s="144"/>
      <c r="J291" s="144"/>
      <c r="K291" s="26"/>
      <c r="L291" s="2"/>
    </row>
    <row r="292" spans="1:12" ht="22.5" hidden="1">
      <c r="A292" s="88" t="s">
        <v>66</v>
      </c>
      <c r="B292" s="14" t="s">
        <v>85</v>
      </c>
      <c r="C292" s="14" t="s">
        <v>175</v>
      </c>
      <c r="D292" s="14" t="s">
        <v>47</v>
      </c>
      <c r="E292" s="35" t="s">
        <v>48</v>
      </c>
      <c r="F292" s="144"/>
      <c r="G292" s="159"/>
      <c r="H292" s="151"/>
      <c r="I292" s="144"/>
      <c r="J292" s="144"/>
      <c r="K292" s="26"/>
      <c r="L292" s="2"/>
    </row>
    <row r="293" spans="1:12" ht="33" customHeight="1" hidden="1">
      <c r="A293" s="88" t="s">
        <v>66</v>
      </c>
      <c r="B293" s="14" t="s">
        <v>85</v>
      </c>
      <c r="C293" s="14" t="s">
        <v>203</v>
      </c>
      <c r="D293" s="14"/>
      <c r="E293" s="35" t="s">
        <v>204</v>
      </c>
      <c r="F293" s="144">
        <f aca="true" t="shared" si="32" ref="F293:H295">F294</f>
        <v>0</v>
      </c>
      <c r="G293" s="159">
        <f t="shared" si="32"/>
        <v>0</v>
      </c>
      <c r="H293" s="151">
        <f t="shared" si="32"/>
        <v>0</v>
      </c>
      <c r="I293" s="144"/>
      <c r="J293" s="144"/>
      <c r="K293" s="26"/>
      <c r="L293" s="2"/>
    </row>
    <row r="294" spans="1:12" ht="21.75" customHeight="1" hidden="1">
      <c r="A294" s="88" t="s">
        <v>66</v>
      </c>
      <c r="B294" s="14" t="s">
        <v>85</v>
      </c>
      <c r="C294" s="14" t="s">
        <v>203</v>
      </c>
      <c r="D294" s="14" t="s">
        <v>55</v>
      </c>
      <c r="E294" s="35" t="s">
        <v>56</v>
      </c>
      <c r="F294" s="144">
        <f t="shared" si="32"/>
        <v>0</v>
      </c>
      <c r="G294" s="159">
        <f t="shared" si="32"/>
        <v>0</v>
      </c>
      <c r="H294" s="151">
        <f t="shared" si="32"/>
        <v>0</v>
      </c>
      <c r="I294" s="144"/>
      <c r="J294" s="144"/>
      <c r="K294" s="26"/>
      <c r="L294" s="2"/>
    </row>
    <row r="295" spans="1:12" ht="22.5" customHeight="1" hidden="1">
      <c r="A295" s="88" t="s">
        <v>66</v>
      </c>
      <c r="B295" s="14" t="s">
        <v>85</v>
      </c>
      <c r="C295" s="14" t="s">
        <v>203</v>
      </c>
      <c r="D295" s="14" t="s">
        <v>54</v>
      </c>
      <c r="E295" s="35" t="s">
        <v>57</v>
      </c>
      <c r="F295" s="144">
        <f t="shared" si="32"/>
        <v>0</v>
      </c>
      <c r="G295" s="159">
        <f t="shared" si="32"/>
        <v>0</v>
      </c>
      <c r="H295" s="151">
        <f t="shared" si="32"/>
        <v>0</v>
      </c>
      <c r="I295" s="144"/>
      <c r="J295" s="144"/>
      <c r="K295" s="26"/>
      <c r="L295" s="2"/>
    </row>
    <row r="296" spans="1:12" ht="23.25" customHeight="1" hidden="1">
      <c r="A296" s="88" t="s">
        <v>66</v>
      </c>
      <c r="B296" s="14" t="s">
        <v>85</v>
      </c>
      <c r="C296" s="14" t="s">
        <v>203</v>
      </c>
      <c r="D296" s="14" t="s">
        <v>47</v>
      </c>
      <c r="E296" s="35" t="s">
        <v>48</v>
      </c>
      <c r="F296" s="144"/>
      <c r="G296" s="159"/>
      <c r="H296" s="151"/>
      <c r="I296" s="144"/>
      <c r="J296" s="144"/>
      <c r="K296" s="26"/>
      <c r="L296" s="2"/>
    </row>
    <row r="297" spans="1:12" ht="22.5" hidden="1">
      <c r="A297" s="88" t="s">
        <v>171</v>
      </c>
      <c r="B297" s="14" t="s">
        <v>85</v>
      </c>
      <c r="C297" s="14" t="s">
        <v>172</v>
      </c>
      <c r="D297" s="14"/>
      <c r="E297" s="35" t="s">
        <v>173</v>
      </c>
      <c r="F297" s="144">
        <f>F298</f>
        <v>0</v>
      </c>
      <c r="G297" s="159">
        <f aca="true" t="shared" si="33" ref="G297:H299">G298</f>
        <v>0</v>
      </c>
      <c r="H297" s="151">
        <f t="shared" si="33"/>
        <v>0</v>
      </c>
      <c r="I297" s="144"/>
      <c r="J297" s="144"/>
      <c r="K297" s="26"/>
      <c r="L297" s="2"/>
    </row>
    <row r="298" spans="1:12" ht="22.5" hidden="1">
      <c r="A298" s="88" t="s">
        <v>171</v>
      </c>
      <c r="B298" s="14" t="s">
        <v>85</v>
      </c>
      <c r="C298" s="14" t="s">
        <v>172</v>
      </c>
      <c r="D298" s="14" t="s">
        <v>55</v>
      </c>
      <c r="E298" s="36" t="s">
        <v>56</v>
      </c>
      <c r="F298" s="144">
        <f>F299</f>
        <v>0</v>
      </c>
      <c r="G298" s="159">
        <f t="shared" si="33"/>
        <v>0</v>
      </c>
      <c r="H298" s="151">
        <f t="shared" si="33"/>
        <v>0</v>
      </c>
      <c r="I298" s="144"/>
      <c r="J298" s="144"/>
      <c r="K298" s="26"/>
      <c r="L298" s="2"/>
    </row>
    <row r="299" spans="1:12" ht="22.5" hidden="1">
      <c r="A299" s="88" t="s">
        <v>171</v>
      </c>
      <c r="B299" s="14" t="s">
        <v>85</v>
      </c>
      <c r="C299" s="14" t="s">
        <v>172</v>
      </c>
      <c r="D299" s="14" t="s">
        <v>54</v>
      </c>
      <c r="E299" s="36" t="s">
        <v>57</v>
      </c>
      <c r="F299" s="144">
        <f>F300</f>
        <v>0</v>
      </c>
      <c r="G299" s="159">
        <f t="shared" si="33"/>
        <v>0</v>
      </c>
      <c r="H299" s="151">
        <f t="shared" si="33"/>
        <v>0</v>
      </c>
      <c r="I299" s="144"/>
      <c r="J299" s="144"/>
      <c r="K299" s="26"/>
      <c r="L299" s="2"/>
    </row>
    <row r="300" spans="1:12" ht="22.5" hidden="1">
      <c r="A300" s="88" t="s">
        <v>171</v>
      </c>
      <c r="B300" s="14" t="s">
        <v>85</v>
      </c>
      <c r="C300" s="14" t="s">
        <v>172</v>
      </c>
      <c r="D300" s="14" t="s">
        <v>47</v>
      </c>
      <c r="E300" s="35" t="s">
        <v>48</v>
      </c>
      <c r="F300" s="144"/>
      <c r="G300" s="159"/>
      <c r="H300" s="151"/>
      <c r="I300" s="144"/>
      <c r="J300" s="144"/>
      <c r="K300" s="26"/>
      <c r="L300" s="2"/>
    </row>
    <row r="301" spans="1:14" ht="33.75" hidden="1">
      <c r="A301" s="88" t="s">
        <v>66</v>
      </c>
      <c r="B301" s="20" t="s">
        <v>85</v>
      </c>
      <c r="C301" s="20" t="s">
        <v>62</v>
      </c>
      <c r="D301" s="20"/>
      <c r="E301" s="38" t="s">
        <v>184</v>
      </c>
      <c r="F301" s="145">
        <f aca="true" t="shared" si="34" ref="F301:H303">F302</f>
        <v>0</v>
      </c>
      <c r="G301" s="160">
        <f t="shared" si="34"/>
        <v>0</v>
      </c>
      <c r="H301" s="147">
        <f t="shared" si="34"/>
        <v>0</v>
      </c>
      <c r="I301" s="145"/>
      <c r="J301" s="145"/>
      <c r="K301" s="225"/>
      <c r="L301" s="225"/>
      <c r="M301" s="225"/>
      <c r="N301" s="225"/>
    </row>
    <row r="302" spans="1:12" ht="33.75" hidden="1">
      <c r="A302" s="88" t="s">
        <v>66</v>
      </c>
      <c r="B302" s="14" t="s">
        <v>85</v>
      </c>
      <c r="C302" s="14" t="s">
        <v>65</v>
      </c>
      <c r="D302" s="14"/>
      <c r="E302" s="53" t="s">
        <v>4</v>
      </c>
      <c r="F302" s="144">
        <f t="shared" si="34"/>
        <v>0</v>
      </c>
      <c r="G302" s="159">
        <f t="shared" si="34"/>
        <v>0</v>
      </c>
      <c r="H302" s="151">
        <f t="shared" si="34"/>
        <v>0</v>
      </c>
      <c r="I302" s="144"/>
      <c r="J302" s="144"/>
      <c r="K302" s="26"/>
      <c r="L302" s="2"/>
    </row>
    <row r="303" spans="1:12" ht="12.75" hidden="1">
      <c r="A303" s="88" t="s">
        <v>66</v>
      </c>
      <c r="B303" s="14" t="s">
        <v>85</v>
      </c>
      <c r="C303" s="14" t="s">
        <v>96</v>
      </c>
      <c r="D303" s="14"/>
      <c r="E303" s="35" t="s">
        <v>64</v>
      </c>
      <c r="F303" s="144">
        <f t="shared" si="34"/>
        <v>0</v>
      </c>
      <c r="G303" s="159">
        <f t="shared" si="34"/>
        <v>0</v>
      </c>
      <c r="H303" s="151">
        <f t="shared" si="34"/>
        <v>0</v>
      </c>
      <c r="I303" s="144"/>
      <c r="J303" s="144"/>
      <c r="K303" s="26"/>
      <c r="L303" s="2"/>
    </row>
    <row r="304" spans="1:12" ht="12.75" hidden="1">
      <c r="A304" s="88" t="s">
        <v>66</v>
      </c>
      <c r="B304" s="14" t="s">
        <v>85</v>
      </c>
      <c r="C304" s="14" t="s">
        <v>136</v>
      </c>
      <c r="D304" s="14"/>
      <c r="E304" s="35" t="s">
        <v>130</v>
      </c>
      <c r="F304" s="144">
        <f>F305+F309+F313+F317+F321+F325+F329+F333</f>
        <v>0</v>
      </c>
      <c r="G304" s="159">
        <f>G305+G309+G313+G317+G321+G325+G329+G333</f>
        <v>0</v>
      </c>
      <c r="H304" s="151">
        <f>H305+H309+H313+H317+H321+H325+H329+H333</f>
        <v>0</v>
      </c>
      <c r="I304" s="144"/>
      <c r="J304" s="144"/>
      <c r="K304" s="26"/>
      <c r="L304" s="2"/>
    </row>
    <row r="305" spans="1:12" ht="22.5" hidden="1">
      <c r="A305" s="88" t="s">
        <v>66</v>
      </c>
      <c r="B305" s="14" t="s">
        <v>85</v>
      </c>
      <c r="C305" s="14" t="s">
        <v>137</v>
      </c>
      <c r="D305" s="14"/>
      <c r="E305" s="35" t="s">
        <v>138</v>
      </c>
      <c r="F305" s="144">
        <f>F306</f>
        <v>0</v>
      </c>
      <c r="G305" s="159">
        <f aca="true" t="shared" si="35" ref="G305:H307">G306</f>
        <v>0</v>
      </c>
      <c r="H305" s="151">
        <f t="shared" si="35"/>
        <v>0</v>
      </c>
      <c r="I305" s="144"/>
      <c r="J305" s="144"/>
      <c r="K305" s="26"/>
      <c r="L305" s="2"/>
    </row>
    <row r="306" spans="1:12" ht="22.5" hidden="1">
      <c r="A306" s="88" t="s">
        <v>66</v>
      </c>
      <c r="B306" s="14" t="s">
        <v>85</v>
      </c>
      <c r="C306" s="14" t="s">
        <v>137</v>
      </c>
      <c r="D306" s="14" t="s">
        <v>55</v>
      </c>
      <c r="E306" s="36" t="s">
        <v>56</v>
      </c>
      <c r="F306" s="144">
        <f>F307</f>
        <v>0</v>
      </c>
      <c r="G306" s="159">
        <f t="shared" si="35"/>
        <v>0</v>
      </c>
      <c r="H306" s="151">
        <f t="shared" si="35"/>
        <v>0</v>
      </c>
      <c r="I306" s="144"/>
      <c r="J306" s="144"/>
      <c r="K306" s="26"/>
      <c r="L306" s="2"/>
    </row>
    <row r="307" spans="1:12" ht="22.5" hidden="1">
      <c r="A307" s="88" t="s">
        <v>66</v>
      </c>
      <c r="B307" s="14" t="s">
        <v>85</v>
      </c>
      <c r="C307" s="14" t="s">
        <v>137</v>
      </c>
      <c r="D307" s="14" t="s">
        <v>54</v>
      </c>
      <c r="E307" s="36" t="s">
        <v>57</v>
      </c>
      <c r="F307" s="144">
        <f>F308</f>
        <v>0</v>
      </c>
      <c r="G307" s="159">
        <f t="shared" si="35"/>
        <v>0</v>
      </c>
      <c r="H307" s="151">
        <f t="shared" si="35"/>
        <v>0</v>
      </c>
      <c r="I307" s="144"/>
      <c r="J307" s="144"/>
      <c r="K307" s="26"/>
      <c r="L307" s="2"/>
    </row>
    <row r="308" spans="1:12" ht="22.5" hidden="1">
      <c r="A308" s="88" t="s">
        <v>66</v>
      </c>
      <c r="B308" s="14" t="s">
        <v>85</v>
      </c>
      <c r="C308" s="14" t="s">
        <v>137</v>
      </c>
      <c r="D308" s="14" t="s">
        <v>47</v>
      </c>
      <c r="E308" s="35" t="s">
        <v>48</v>
      </c>
      <c r="F308" s="144">
        <v>0</v>
      </c>
      <c r="G308" s="159"/>
      <c r="H308" s="151"/>
      <c r="I308" s="144"/>
      <c r="J308" s="144"/>
      <c r="K308" s="26"/>
      <c r="L308" s="2"/>
    </row>
    <row r="309" spans="1:12" ht="12.75" hidden="1">
      <c r="A309" s="88" t="s">
        <v>66</v>
      </c>
      <c r="B309" s="14" t="s">
        <v>85</v>
      </c>
      <c r="C309" s="14" t="s">
        <v>139</v>
      </c>
      <c r="D309" s="14"/>
      <c r="E309" s="35" t="s">
        <v>140</v>
      </c>
      <c r="F309" s="144">
        <f>F310</f>
        <v>0</v>
      </c>
      <c r="G309" s="159">
        <f aca="true" t="shared" si="36" ref="G309:H311">G310</f>
        <v>0</v>
      </c>
      <c r="H309" s="151">
        <f t="shared" si="36"/>
        <v>0</v>
      </c>
      <c r="I309" s="144"/>
      <c r="J309" s="144"/>
      <c r="K309" s="26"/>
      <c r="L309" s="2"/>
    </row>
    <row r="310" spans="1:12" ht="22.5" hidden="1">
      <c r="A310" s="88" t="s">
        <v>66</v>
      </c>
      <c r="B310" s="14" t="s">
        <v>85</v>
      </c>
      <c r="C310" s="14" t="s">
        <v>139</v>
      </c>
      <c r="D310" s="14" t="s">
        <v>55</v>
      </c>
      <c r="E310" s="36" t="s">
        <v>56</v>
      </c>
      <c r="F310" s="144">
        <f>F311</f>
        <v>0</v>
      </c>
      <c r="G310" s="159">
        <f t="shared" si="36"/>
        <v>0</v>
      </c>
      <c r="H310" s="151">
        <f t="shared" si="36"/>
        <v>0</v>
      </c>
      <c r="I310" s="144"/>
      <c r="J310" s="144"/>
      <c r="K310" s="26"/>
      <c r="L310" s="2"/>
    </row>
    <row r="311" spans="1:12" ht="22.5" hidden="1">
      <c r="A311" s="88" t="s">
        <v>66</v>
      </c>
      <c r="B311" s="14" t="s">
        <v>85</v>
      </c>
      <c r="C311" s="14" t="s">
        <v>139</v>
      </c>
      <c r="D311" s="14" t="s">
        <v>54</v>
      </c>
      <c r="E311" s="36" t="s">
        <v>57</v>
      </c>
      <c r="F311" s="144">
        <f>F312</f>
        <v>0</v>
      </c>
      <c r="G311" s="159">
        <f t="shared" si="36"/>
        <v>0</v>
      </c>
      <c r="H311" s="151">
        <f t="shared" si="36"/>
        <v>0</v>
      </c>
      <c r="I311" s="144"/>
      <c r="J311" s="144"/>
      <c r="K311" s="26"/>
      <c r="L311" s="2"/>
    </row>
    <row r="312" spans="1:12" ht="22.5" hidden="1">
      <c r="A312" s="88" t="s">
        <v>66</v>
      </c>
      <c r="B312" s="14" t="s">
        <v>85</v>
      </c>
      <c r="C312" s="14" t="s">
        <v>139</v>
      </c>
      <c r="D312" s="14" t="s">
        <v>47</v>
      </c>
      <c r="E312" s="35" t="s">
        <v>48</v>
      </c>
      <c r="F312" s="144">
        <v>0</v>
      </c>
      <c r="G312" s="159"/>
      <c r="H312" s="151"/>
      <c r="I312" s="144"/>
      <c r="J312" s="144"/>
      <c r="K312" s="26"/>
      <c r="L312" s="2"/>
    </row>
    <row r="313" spans="1:12" ht="22.5" hidden="1">
      <c r="A313" s="88" t="s">
        <v>66</v>
      </c>
      <c r="B313" s="14" t="s">
        <v>85</v>
      </c>
      <c r="C313" s="14" t="s">
        <v>141</v>
      </c>
      <c r="D313" s="14"/>
      <c r="E313" s="35" t="s">
        <v>142</v>
      </c>
      <c r="F313" s="144">
        <f>F314</f>
        <v>0</v>
      </c>
      <c r="G313" s="159">
        <f aca="true" t="shared" si="37" ref="G313:H315">G314</f>
        <v>0</v>
      </c>
      <c r="H313" s="151">
        <f t="shared" si="37"/>
        <v>0</v>
      </c>
      <c r="I313" s="144"/>
      <c r="J313" s="144"/>
      <c r="K313" s="26"/>
      <c r="L313" s="2"/>
    </row>
    <row r="314" spans="1:12" ht="22.5" hidden="1">
      <c r="A314" s="88" t="s">
        <v>66</v>
      </c>
      <c r="B314" s="14" t="s">
        <v>85</v>
      </c>
      <c r="C314" s="14" t="s">
        <v>141</v>
      </c>
      <c r="D314" s="14" t="s">
        <v>55</v>
      </c>
      <c r="E314" s="36" t="s">
        <v>56</v>
      </c>
      <c r="F314" s="144">
        <f>F315</f>
        <v>0</v>
      </c>
      <c r="G314" s="159">
        <f t="shared" si="37"/>
        <v>0</v>
      </c>
      <c r="H314" s="151">
        <f t="shared" si="37"/>
        <v>0</v>
      </c>
      <c r="I314" s="144"/>
      <c r="J314" s="144"/>
      <c r="K314" s="26"/>
      <c r="L314" s="2"/>
    </row>
    <row r="315" spans="1:12" ht="22.5" hidden="1">
      <c r="A315" s="88" t="s">
        <v>66</v>
      </c>
      <c r="B315" s="14" t="s">
        <v>85</v>
      </c>
      <c r="C315" s="14" t="s">
        <v>141</v>
      </c>
      <c r="D315" s="14" t="s">
        <v>54</v>
      </c>
      <c r="E315" s="36" t="s">
        <v>57</v>
      </c>
      <c r="F315" s="144">
        <f>F316</f>
        <v>0</v>
      </c>
      <c r="G315" s="159">
        <f t="shared" si="37"/>
        <v>0</v>
      </c>
      <c r="H315" s="151">
        <f t="shared" si="37"/>
        <v>0</v>
      </c>
      <c r="I315" s="144"/>
      <c r="J315" s="144"/>
      <c r="K315" s="26"/>
      <c r="L315" s="2"/>
    </row>
    <row r="316" spans="1:12" ht="22.5" hidden="1">
      <c r="A316" s="88" t="s">
        <v>66</v>
      </c>
      <c r="B316" s="14" t="s">
        <v>85</v>
      </c>
      <c r="C316" s="14" t="s">
        <v>141</v>
      </c>
      <c r="D316" s="14" t="s">
        <v>47</v>
      </c>
      <c r="E316" s="35" t="s">
        <v>48</v>
      </c>
      <c r="F316" s="144"/>
      <c r="G316" s="159"/>
      <c r="H316" s="151"/>
      <c r="I316" s="144"/>
      <c r="J316" s="144"/>
      <c r="K316" s="26"/>
      <c r="L316" s="2"/>
    </row>
    <row r="317" spans="1:12" ht="33.75" hidden="1">
      <c r="A317" s="88" t="s">
        <v>66</v>
      </c>
      <c r="B317" s="14" t="s">
        <v>85</v>
      </c>
      <c r="C317" s="14" t="s">
        <v>143</v>
      </c>
      <c r="D317" s="14"/>
      <c r="E317" s="35" t="s">
        <v>144</v>
      </c>
      <c r="F317" s="144">
        <f>F318</f>
        <v>0</v>
      </c>
      <c r="G317" s="159">
        <f aca="true" t="shared" si="38" ref="G317:H319">G318</f>
        <v>0</v>
      </c>
      <c r="H317" s="151">
        <f t="shared" si="38"/>
        <v>0</v>
      </c>
      <c r="I317" s="144"/>
      <c r="J317" s="144"/>
      <c r="K317" s="26"/>
      <c r="L317" s="2"/>
    </row>
    <row r="318" spans="1:12" ht="22.5" hidden="1">
      <c r="A318" s="88" t="s">
        <v>66</v>
      </c>
      <c r="B318" s="14" t="s">
        <v>85</v>
      </c>
      <c r="C318" s="14" t="s">
        <v>143</v>
      </c>
      <c r="D318" s="14" t="s">
        <v>55</v>
      </c>
      <c r="E318" s="36" t="s">
        <v>56</v>
      </c>
      <c r="F318" s="144">
        <f>F319</f>
        <v>0</v>
      </c>
      <c r="G318" s="159">
        <f t="shared" si="38"/>
        <v>0</v>
      </c>
      <c r="H318" s="151">
        <f t="shared" si="38"/>
        <v>0</v>
      </c>
      <c r="I318" s="144"/>
      <c r="J318" s="144"/>
      <c r="K318" s="26"/>
      <c r="L318" s="2"/>
    </row>
    <row r="319" spans="1:12" ht="22.5" hidden="1">
      <c r="A319" s="88" t="s">
        <v>66</v>
      </c>
      <c r="B319" s="14" t="s">
        <v>85</v>
      </c>
      <c r="C319" s="14" t="s">
        <v>143</v>
      </c>
      <c r="D319" s="14" t="s">
        <v>54</v>
      </c>
      <c r="E319" s="36" t="s">
        <v>57</v>
      </c>
      <c r="F319" s="144">
        <f>F320</f>
        <v>0</v>
      </c>
      <c r="G319" s="159">
        <f t="shared" si="38"/>
        <v>0</v>
      </c>
      <c r="H319" s="151">
        <f t="shared" si="38"/>
        <v>0</v>
      </c>
      <c r="I319" s="144"/>
      <c r="J319" s="144"/>
      <c r="K319" s="26"/>
      <c r="L319" s="2"/>
    </row>
    <row r="320" spans="1:12" ht="22.5" hidden="1">
      <c r="A320" s="88" t="s">
        <v>66</v>
      </c>
      <c r="B320" s="14" t="s">
        <v>85</v>
      </c>
      <c r="C320" s="14" t="s">
        <v>143</v>
      </c>
      <c r="D320" s="14" t="s">
        <v>47</v>
      </c>
      <c r="E320" s="35" t="s">
        <v>48</v>
      </c>
      <c r="F320" s="144"/>
      <c r="G320" s="159"/>
      <c r="H320" s="151"/>
      <c r="I320" s="144"/>
      <c r="J320" s="144"/>
      <c r="K320" s="26"/>
      <c r="L320" s="2"/>
    </row>
    <row r="321" spans="1:12" ht="22.5" hidden="1">
      <c r="A321" s="88" t="s">
        <v>66</v>
      </c>
      <c r="B321" s="14" t="s">
        <v>85</v>
      </c>
      <c r="C321" s="14" t="s">
        <v>145</v>
      </c>
      <c r="D321" s="14"/>
      <c r="E321" s="35" t="s">
        <v>146</v>
      </c>
      <c r="F321" s="144">
        <f>F322</f>
        <v>0</v>
      </c>
      <c r="G321" s="159">
        <f aca="true" t="shared" si="39" ref="G321:H323">G322</f>
        <v>0</v>
      </c>
      <c r="H321" s="151">
        <f t="shared" si="39"/>
        <v>0</v>
      </c>
      <c r="I321" s="144"/>
      <c r="J321" s="144"/>
      <c r="K321" s="26"/>
      <c r="L321" s="2"/>
    </row>
    <row r="322" spans="1:12" ht="22.5" hidden="1">
      <c r="A322" s="88" t="s">
        <v>66</v>
      </c>
      <c r="B322" s="14" t="s">
        <v>85</v>
      </c>
      <c r="C322" s="14" t="s">
        <v>145</v>
      </c>
      <c r="D322" s="14" t="s">
        <v>55</v>
      </c>
      <c r="E322" s="36" t="s">
        <v>56</v>
      </c>
      <c r="F322" s="144">
        <f>F323</f>
        <v>0</v>
      </c>
      <c r="G322" s="159">
        <f t="shared" si="39"/>
        <v>0</v>
      </c>
      <c r="H322" s="151">
        <f t="shared" si="39"/>
        <v>0</v>
      </c>
      <c r="I322" s="144"/>
      <c r="J322" s="144"/>
      <c r="K322" s="26"/>
      <c r="L322" s="2"/>
    </row>
    <row r="323" spans="1:12" ht="22.5" hidden="1">
      <c r="A323" s="88" t="s">
        <v>66</v>
      </c>
      <c r="B323" s="14" t="s">
        <v>85</v>
      </c>
      <c r="C323" s="14" t="s">
        <v>145</v>
      </c>
      <c r="D323" s="14" t="s">
        <v>54</v>
      </c>
      <c r="E323" s="36" t="s">
        <v>57</v>
      </c>
      <c r="F323" s="144">
        <f>F324</f>
        <v>0</v>
      </c>
      <c r="G323" s="159">
        <f t="shared" si="39"/>
        <v>0</v>
      </c>
      <c r="H323" s="151">
        <f t="shared" si="39"/>
        <v>0</v>
      </c>
      <c r="I323" s="144"/>
      <c r="J323" s="144"/>
      <c r="K323" s="26"/>
      <c r="L323" s="2"/>
    </row>
    <row r="324" spans="1:12" ht="22.5" hidden="1">
      <c r="A324" s="88" t="s">
        <v>66</v>
      </c>
      <c r="B324" s="14" t="s">
        <v>85</v>
      </c>
      <c r="C324" s="14" t="s">
        <v>145</v>
      </c>
      <c r="D324" s="14" t="s">
        <v>47</v>
      </c>
      <c r="E324" s="35" t="s">
        <v>48</v>
      </c>
      <c r="F324" s="144"/>
      <c r="G324" s="159"/>
      <c r="H324" s="151"/>
      <c r="I324" s="144"/>
      <c r="J324" s="144"/>
      <c r="K324" s="26"/>
      <c r="L324" s="2"/>
    </row>
    <row r="325" spans="1:12" ht="22.5" hidden="1">
      <c r="A325" s="88" t="s">
        <v>66</v>
      </c>
      <c r="B325" s="14" t="s">
        <v>85</v>
      </c>
      <c r="C325" s="14" t="s">
        <v>147</v>
      </c>
      <c r="D325" s="14"/>
      <c r="E325" s="35" t="s">
        <v>148</v>
      </c>
      <c r="F325" s="144">
        <f>F326</f>
        <v>0</v>
      </c>
      <c r="G325" s="159">
        <f aca="true" t="shared" si="40" ref="G325:H327">G326</f>
        <v>0</v>
      </c>
      <c r="H325" s="151">
        <f t="shared" si="40"/>
        <v>0</v>
      </c>
      <c r="I325" s="144"/>
      <c r="J325" s="144"/>
      <c r="K325" s="26"/>
      <c r="L325" s="2"/>
    </row>
    <row r="326" spans="1:12" ht="22.5" hidden="1">
      <c r="A326" s="88" t="s">
        <v>66</v>
      </c>
      <c r="B326" s="14" t="s">
        <v>85</v>
      </c>
      <c r="C326" s="14" t="s">
        <v>147</v>
      </c>
      <c r="D326" s="14" t="s">
        <v>55</v>
      </c>
      <c r="E326" s="36" t="s">
        <v>56</v>
      </c>
      <c r="F326" s="144">
        <f>F327</f>
        <v>0</v>
      </c>
      <c r="G326" s="159">
        <f t="shared" si="40"/>
        <v>0</v>
      </c>
      <c r="H326" s="151">
        <f t="shared" si="40"/>
        <v>0</v>
      </c>
      <c r="I326" s="144"/>
      <c r="J326" s="144"/>
      <c r="K326" s="26"/>
      <c r="L326" s="2"/>
    </row>
    <row r="327" spans="1:12" ht="22.5" hidden="1">
      <c r="A327" s="88" t="s">
        <v>66</v>
      </c>
      <c r="B327" s="14" t="s">
        <v>85</v>
      </c>
      <c r="C327" s="14" t="s">
        <v>147</v>
      </c>
      <c r="D327" s="14" t="s">
        <v>54</v>
      </c>
      <c r="E327" s="36" t="s">
        <v>57</v>
      </c>
      <c r="F327" s="144">
        <f>F328</f>
        <v>0</v>
      </c>
      <c r="G327" s="159">
        <f t="shared" si="40"/>
        <v>0</v>
      </c>
      <c r="H327" s="151">
        <f t="shared" si="40"/>
        <v>0</v>
      </c>
      <c r="I327" s="144"/>
      <c r="J327" s="144"/>
      <c r="K327" s="26"/>
      <c r="L327" s="2"/>
    </row>
    <row r="328" spans="1:12" ht="22.5" hidden="1">
      <c r="A328" s="88" t="s">
        <v>66</v>
      </c>
      <c r="B328" s="14" t="s">
        <v>85</v>
      </c>
      <c r="C328" s="14" t="s">
        <v>147</v>
      </c>
      <c r="D328" s="14" t="s">
        <v>47</v>
      </c>
      <c r="E328" s="35" t="s">
        <v>48</v>
      </c>
      <c r="F328" s="144"/>
      <c r="G328" s="159"/>
      <c r="H328" s="151"/>
      <c r="I328" s="144"/>
      <c r="J328" s="144"/>
      <c r="K328" s="26"/>
      <c r="L328" s="2"/>
    </row>
    <row r="329" spans="1:12" ht="33.75" hidden="1">
      <c r="A329" s="88" t="s">
        <v>66</v>
      </c>
      <c r="B329" s="14" t="s">
        <v>85</v>
      </c>
      <c r="C329" s="14" t="s">
        <v>149</v>
      </c>
      <c r="D329" s="14"/>
      <c r="E329" s="35" t="s">
        <v>150</v>
      </c>
      <c r="F329" s="144">
        <f aca="true" t="shared" si="41" ref="F329:H331">F330</f>
        <v>0</v>
      </c>
      <c r="G329" s="159">
        <f t="shared" si="41"/>
        <v>0</v>
      </c>
      <c r="H329" s="151">
        <f t="shared" si="41"/>
        <v>0</v>
      </c>
      <c r="I329" s="144"/>
      <c r="J329" s="144"/>
      <c r="K329" s="26"/>
      <c r="L329" s="2"/>
    </row>
    <row r="330" spans="1:12" ht="22.5" hidden="1">
      <c r="A330" s="88" t="s">
        <v>66</v>
      </c>
      <c r="B330" s="14" t="s">
        <v>85</v>
      </c>
      <c r="C330" s="14" t="s">
        <v>149</v>
      </c>
      <c r="D330" s="14" t="s">
        <v>55</v>
      </c>
      <c r="E330" s="36" t="s">
        <v>56</v>
      </c>
      <c r="F330" s="144">
        <f t="shared" si="41"/>
        <v>0</v>
      </c>
      <c r="G330" s="159">
        <f t="shared" si="41"/>
        <v>0</v>
      </c>
      <c r="H330" s="151">
        <f t="shared" si="41"/>
        <v>0</v>
      </c>
      <c r="I330" s="144"/>
      <c r="J330" s="144"/>
      <c r="K330" s="26"/>
      <c r="L330" s="2"/>
    </row>
    <row r="331" spans="1:12" ht="22.5" hidden="1">
      <c r="A331" s="88" t="s">
        <v>66</v>
      </c>
      <c r="B331" s="14" t="s">
        <v>85</v>
      </c>
      <c r="C331" s="14" t="s">
        <v>149</v>
      </c>
      <c r="D331" s="14" t="s">
        <v>54</v>
      </c>
      <c r="E331" s="36" t="s">
        <v>57</v>
      </c>
      <c r="F331" s="144">
        <f t="shared" si="41"/>
        <v>0</v>
      </c>
      <c r="G331" s="159">
        <f t="shared" si="41"/>
        <v>0</v>
      </c>
      <c r="H331" s="151">
        <f t="shared" si="41"/>
        <v>0</v>
      </c>
      <c r="I331" s="144"/>
      <c r="J331" s="144"/>
      <c r="K331" s="26"/>
      <c r="L331" s="2"/>
    </row>
    <row r="332" spans="1:12" ht="22.5" hidden="1">
      <c r="A332" s="88" t="s">
        <v>66</v>
      </c>
      <c r="B332" s="14" t="s">
        <v>85</v>
      </c>
      <c r="C332" s="14" t="s">
        <v>149</v>
      </c>
      <c r="D332" s="14" t="s">
        <v>47</v>
      </c>
      <c r="E332" s="35" t="s">
        <v>48</v>
      </c>
      <c r="F332" s="144"/>
      <c r="G332" s="159"/>
      <c r="H332" s="151"/>
      <c r="I332" s="144"/>
      <c r="J332" s="144"/>
      <c r="K332" s="26"/>
      <c r="L332" s="2"/>
    </row>
    <row r="333" spans="1:12" ht="22.5" hidden="1">
      <c r="A333" s="88" t="s">
        <v>66</v>
      </c>
      <c r="B333" s="14" t="s">
        <v>85</v>
      </c>
      <c r="C333" s="14" t="s">
        <v>153</v>
      </c>
      <c r="D333" s="14"/>
      <c r="E333" s="35" t="s">
        <v>5</v>
      </c>
      <c r="F333" s="144">
        <f>F334</f>
        <v>0</v>
      </c>
      <c r="G333" s="159">
        <f aca="true" t="shared" si="42" ref="G333:H335">G334</f>
        <v>0</v>
      </c>
      <c r="H333" s="151">
        <f t="shared" si="42"/>
        <v>0</v>
      </c>
      <c r="I333" s="144"/>
      <c r="J333" s="144"/>
      <c r="K333" s="26"/>
      <c r="L333" s="2"/>
    </row>
    <row r="334" spans="1:12" ht="22.5" hidden="1">
      <c r="A334" s="88" t="s">
        <v>66</v>
      </c>
      <c r="B334" s="14" t="s">
        <v>85</v>
      </c>
      <c r="C334" s="14" t="s">
        <v>153</v>
      </c>
      <c r="D334" s="14" t="s">
        <v>55</v>
      </c>
      <c r="E334" s="36" t="s">
        <v>56</v>
      </c>
      <c r="F334" s="144">
        <f>F335</f>
        <v>0</v>
      </c>
      <c r="G334" s="159">
        <f t="shared" si="42"/>
        <v>0</v>
      </c>
      <c r="H334" s="151">
        <f t="shared" si="42"/>
        <v>0</v>
      </c>
      <c r="I334" s="144"/>
      <c r="J334" s="144"/>
      <c r="K334" s="26"/>
      <c r="L334" s="2"/>
    </row>
    <row r="335" spans="1:12" ht="22.5" hidden="1">
      <c r="A335" s="88" t="s">
        <v>66</v>
      </c>
      <c r="B335" s="14" t="s">
        <v>85</v>
      </c>
      <c r="C335" s="14" t="s">
        <v>153</v>
      </c>
      <c r="D335" s="14" t="s">
        <v>54</v>
      </c>
      <c r="E335" s="36" t="s">
        <v>57</v>
      </c>
      <c r="F335" s="144">
        <f>F336</f>
        <v>0</v>
      </c>
      <c r="G335" s="159">
        <f t="shared" si="42"/>
        <v>0</v>
      </c>
      <c r="H335" s="151">
        <f t="shared" si="42"/>
        <v>0</v>
      </c>
      <c r="I335" s="144"/>
      <c r="J335" s="144"/>
      <c r="K335" s="26"/>
      <c r="L335" s="2"/>
    </row>
    <row r="336" spans="1:12" ht="22.5" hidden="1">
      <c r="A336" s="88" t="s">
        <v>66</v>
      </c>
      <c r="B336" s="14" t="s">
        <v>85</v>
      </c>
      <c r="C336" s="14" t="s">
        <v>153</v>
      </c>
      <c r="D336" s="14" t="s">
        <v>47</v>
      </c>
      <c r="E336" s="35" t="s">
        <v>48</v>
      </c>
      <c r="F336" s="144"/>
      <c r="G336" s="159"/>
      <c r="H336" s="151"/>
      <c r="I336" s="144"/>
      <c r="J336" s="144"/>
      <c r="K336" s="26"/>
      <c r="L336" s="2"/>
    </row>
    <row r="337" spans="1:12" ht="33.75">
      <c r="A337" s="88" t="s">
        <v>66</v>
      </c>
      <c r="B337" s="20" t="s">
        <v>85</v>
      </c>
      <c r="C337" s="20" t="s">
        <v>293</v>
      </c>
      <c r="D337" s="20"/>
      <c r="E337" s="38" t="s">
        <v>474</v>
      </c>
      <c r="F337" s="145">
        <f>F338+F354+F361</f>
        <v>5153.9</v>
      </c>
      <c r="G337" s="145" t="e">
        <f>G338+G354+G361</f>
        <v>#REF!</v>
      </c>
      <c r="H337" s="145" t="e">
        <f>H338+H354+H361</f>
        <v>#REF!</v>
      </c>
      <c r="I337" s="145">
        <f>I338+I354+I361</f>
        <v>6230</v>
      </c>
      <c r="J337" s="145">
        <f>J338+J354+J361</f>
        <v>5780</v>
      </c>
      <c r="K337" s="26"/>
      <c r="L337" s="2"/>
    </row>
    <row r="338" spans="1:12" ht="32.25">
      <c r="A338" s="88" t="s">
        <v>66</v>
      </c>
      <c r="B338" s="20" t="s">
        <v>85</v>
      </c>
      <c r="C338" s="20" t="s">
        <v>305</v>
      </c>
      <c r="D338" s="20"/>
      <c r="E338" s="179" t="s">
        <v>135</v>
      </c>
      <c r="F338" s="145">
        <f>F339+F349</f>
        <v>4534.4</v>
      </c>
      <c r="G338" s="145">
        <f>G339+G349</f>
        <v>0</v>
      </c>
      <c r="H338" s="145">
        <f>H339+H349</f>
        <v>0</v>
      </c>
      <c r="I338" s="145">
        <f>I339+I349</f>
        <v>3930</v>
      </c>
      <c r="J338" s="145">
        <f>J339+J349</f>
        <v>3680</v>
      </c>
      <c r="K338" s="26"/>
      <c r="L338" s="2"/>
    </row>
    <row r="339" spans="1:12" ht="22.5">
      <c r="A339" s="88" t="s">
        <v>66</v>
      </c>
      <c r="B339" s="14" t="s">
        <v>85</v>
      </c>
      <c r="C339" s="14" t="s">
        <v>306</v>
      </c>
      <c r="D339" s="14"/>
      <c r="E339" s="35" t="s">
        <v>97</v>
      </c>
      <c r="F339" s="144">
        <f>F340</f>
        <v>1867.4</v>
      </c>
      <c r="G339" s="144">
        <f>G340</f>
        <v>0</v>
      </c>
      <c r="H339" s="144">
        <f>H340</f>
        <v>0</v>
      </c>
      <c r="I339" s="144">
        <f>I340</f>
        <v>1630</v>
      </c>
      <c r="J339" s="144">
        <f>J340</f>
        <v>1530</v>
      </c>
      <c r="K339" s="26"/>
      <c r="L339" s="2"/>
    </row>
    <row r="340" spans="1:12" ht="12.75">
      <c r="A340" s="88" t="s">
        <v>66</v>
      </c>
      <c r="B340" s="14" t="s">
        <v>85</v>
      </c>
      <c r="C340" s="14" t="s">
        <v>307</v>
      </c>
      <c r="D340" s="14"/>
      <c r="E340" s="35" t="s">
        <v>221</v>
      </c>
      <c r="F340" s="144">
        <f>F341+F343+F346</f>
        <v>1867.4</v>
      </c>
      <c r="G340" s="144">
        <f>G341+G343+G346</f>
        <v>0</v>
      </c>
      <c r="H340" s="144">
        <f>H341+H343+H346</f>
        <v>0</v>
      </c>
      <c r="I340" s="144">
        <f>I341+I343+I346</f>
        <v>1630</v>
      </c>
      <c r="J340" s="144">
        <f>J341+J343+J346</f>
        <v>1530</v>
      </c>
      <c r="K340" s="26"/>
      <c r="L340" s="2"/>
    </row>
    <row r="341" spans="1:12" ht="22.5">
      <c r="A341" s="88" t="s">
        <v>66</v>
      </c>
      <c r="B341" s="14" t="s">
        <v>85</v>
      </c>
      <c r="C341" s="14" t="s">
        <v>339</v>
      </c>
      <c r="D341" s="14"/>
      <c r="E341" s="53" t="s">
        <v>98</v>
      </c>
      <c r="F341" s="144">
        <f>F342</f>
        <v>1775.4</v>
      </c>
      <c r="G341" s="144">
        <f>G342</f>
        <v>0</v>
      </c>
      <c r="H341" s="144">
        <f>H342</f>
        <v>0</v>
      </c>
      <c r="I341" s="144">
        <f>I342</f>
        <v>1630</v>
      </c>
      <c r="J341" s="144">
        <f>J342</f>
        <v>1530</v>
      </c>
      <c r="K341" s="26"/>
      <c r="L341" s="2"/>
    </row>
    <row r="342" spans="1:12" ht="22.5">
      <c r="A342" s="88" t="s">
        <v>66</v>
      </c>
      <c r="B342" s="14" t="s">
        <v>85</v>
      </c>
      <c r="C342" s="14" t="s">
        <v>339</v>
      </c>
      <c r="D342" s="14" t="s">
        <v>55</v>
      </c>
      <c r="E342" s="36" t="s">
        <v>436</v>
      </c>
      <c r="F342" s="144">
        <f>1546.2-100-251-15-4.8+600</f>
        <v>1775.4</v>
      </c>
      <c r="G342" s="159"/>
      <c r="H342" s="150"/>
      <c r="I342" s="144">
        <v>1630</v>
      </c>
      <c r="J342" s="144">
        <v>1530</v>
      </c>
      <c r="K342" s="26">
        <v>600</v>
      </c>
      <c r="L342" s="2"/>
    </row>
    <row r="343" spans="1:12" ht="22.5">
      <c r="A343" s="88" t="s">
        <v>66</v>
      </c>
      <c r="B343" s="14" t="s">
        <v>85</v>
      </c>
      <c r="C343" s="14" t="s">
        <v>340</v>
      </c>
      <c r="D343" s="14"/>
      <c r="E343" s="53" t="s">
        <v>158</v>
      </c>
      <c r="F343" s="144">
        <f>F344+F345</f>
        <v>92</v>
      </c>
      <c r="G343" s="144">
        <f>G344+G345</f>
        <v>0</v>
      </c>
      <c r="H343" s="144">
        <f>H344+H345</f>
        <v>0</v>
      </c>
      <c r="I343" s="144">
        <f>I344+I345</f>
        <v>0</v>
      </c>
      <c r="J343" s="144">
        <f>J344+J345</f>
        <v>0</v>
      </c>
      <c r="K343" s="26"/>
      <c r="L343" s="2"/>
    </row>
    <row r="344" spans="1:12" ht="26.25" customHeight="1">
      <c r="A344" s="88" t="s">
        <v>66</v>
      </c>
      <c r="B344" s="14" t="s">
        <v>85</v>
      </c>
      <c r="C344" s="14" t="s">
        <v>340</v>
      </c>
      <c r="D344" s="14" t="s">
        <v>55</v>
      </c>
      <c r="E344" s="36" t="s">
        <v>436</v>
      </c>
      <c r="F344" s="144">
        <v>92</v>
      </c>
      <c r="G344" s="159"/>
      <c r="H344" s="150"/>
      <c r="I344" s="144"/>
      <c r="J344" s="144"/>
      <c r="K344" s="26"/>
      <c r="L344" s="2"/>
    </row>
    <row r="345" spans="1:12" ht="12.75">
      <c r="A345" s="88" t="s">
        <v>66</v>
      </c>
      <c r="B345" s="14" t="s">
        <v>85</v>
      </c>
      <c r="C345" s="14" t="s">
        <v>340</v>
      </c>
      <c r="D345" s="14" t="s">
        <v>58</v>
      </c>
      <c r="E345" s="77" t="s">
        <v>157</v>
      </c>
      <c r="F345" s="144"/>
      <c r="G345" s="159"/>
      <c r="H345" s="150"/>
      <c r="I345" s="144"/>
      <c r="J345" s="144"/>
      <c r="K345" s="26"/>
      <c r="L345" s="2"/>
    </row>
    <row r="346" spans="1:12" ht="24.75" customHeight="1" hidden="1">
      <c r="A346" s="88" t="s">
        <v>66</v>
      </c>
      <c r="B346" s="14" t="s">
        <v>85</v>
      </c>
      <c r="C346" s="14" t="s">
        <v>374</v>
      </c>
      <c r="D346" s="14"/>
      <c r="E346" s="77" t="s">
        <v>376</v>
      </c>
      <c r="F346" s="144">
        <f>F347</f>
        <v>0</v>
      </c>
      <c r="G346" s="144">
        <f aca="true" t="shared" si="43" ref="G346:J347">G347</f>
        <v>0</v>
      </c>
      <c r="H346" s="144">
        <f t="shared" si="43"/>
        <v>0</v>
      </c>
      <c r="I346" s="144">
        <f t="shared" si="43"/>
        <v>0</v>
      </c>
      <c r="J346" s="144">
        <f t="shared" si="43"/>
        <v>0</v>
      </c>
      <c r="K346" s="26"/>
      <c r="L346" s="2"/>
    </row>
    <row r="347" spans="1:12" ht="12.75" hidden="1">
      <c r="A347" s="88" t="s">
        <v>66</v>
      </c>
      <c r="B347" s="14" t="s">
        <v>85</v>
      </c>
      <c r="C347" s="14" t="s">
        <v>375</v>
      </c>
      <c r="D347" s="14"/>
      <c r="E347" s="35" t="s">
        <v>64</v>
      </c>
      <c r="F347" s="144">
        <f>F348</f>
        <v>0</v>
      </c>
      <c r="G347" s="144">
        <f t="shared" si="43"/>
        <v>0</v>
      </c>
      <c r="H347" s="144">
        <f t="shared" si="43"/>
        <v>0</v>
      </c>
      <c r="I347" s="144">
        <f t="shared" si="43"/>
        <v>0</v>
      </c>
      <c r="J347" s="144">
        <f t="shared" si="43"/>
        <v>0</v>
      </c>
      <c r="K347" s="26"/>
      <c r="L347" s="2"/>
    </row>
    <row r="348" spans="1:12" ht="22.5" hidden="1">
      <c r="A348" s="88" t="s">
        <v>66</v>
      </c>
      <c r="B348" s="14" t="s">
        <v>85</v>
      </c>
      <c r="C348" s="14" t="s">
        <v>375</v>
      </c>
      <c r="D348" s="14" t="s">
        <v>55</v>
      </c>
      <c r="E348" s="36" t="s">
        <v>56</v>
      </c>
      <c r="F348" s="144">
        <f>75-75</f>
        <v>0</v>
      </c>
      <c r="G348" s="144">
        <f>75-75</f>
        <v>0</v>
      </c>
      <c r="H348" s="144">
        <f>75-75</f>
        <v>0</v>
      </c>
      <c r="I348" s="144">
        <f>75-75</f>
        <v>0</v>
      </c>
      <c r="J348" s="144">
        <f>75-75</f>
        <v>0</v>
      </c>
      <c r="K348" s="26"/>
      <c r="L348" s="2"/>
    </row>
    <row r="349" spans="1:12" ht="22.5">
      <c r="A349" s="88" t="s">
        <v>66</v>
      </c>
      <c r="B349" s="14" t="s">
        <v>85</v>
      </c>
      <c r="C349" s="14" t="s">
        <v>357</v>
      </c>
      <c r="D349" s="14"/>
      <c r="E349" s="77" t="s">
        <v>358</v>
      </c>
      <c r="F349" s="144">
        <f>F350</f>
        <v>2667</v>
      </c>
      <c r="G349" s="144">
        <f aca="true" t="shared" si="44" ref="G349:J350">G350</f>
        <v>0</v>
      </c>
      <c r="H349" s="144">
        <f t="shared" si="44"/>
        <v>0</v>
      </c>
      <c r="I349" s="144">
        <f t="shared" si="44"/>
        <v>2300</v>
      </c>
      <c r="J349" s="144">
        <f t="shared" si="44"/>
        <v>2150</v>
      </c>
      <c r="K349" s="26"/>
      <c r="L349" s="2"/>
    </row>
    <row r="350" spans="1:12" ht="12.75">
      <c r="A350" s="88" t="s">
        <v>66</v>
      </c>
      <c r="B350" s="14" t="s">
        <v>85</v>
      </c>
      <c r="C350" s="14" t="s">
        <v>359</v>
      </c>
      <c r="D350" s="14"/>
      <c r="E350" s="35" t="s">
        <v>221</v>
      </c>
      <c r="F350" s="144">
        <f>F351</f>
        <v>2667</v>
      </c>
      <c r="G350" s="144">
        <f t="shared" si="44"/>
        <v>0</v>
      </c>
      <c r="H350" s="144">
        <f t="shared" si="44"/>
        <v>0</v>
      </c>
      <c r="I350" s="144">
        <f t="shared" si="44"/>
        <v>2300</v>
      </c>
      <c r="J350" s="144">
        <f t="shared" si="44"/>
        <v>2150</v>
      </c>
      <c r="K350" s="26"/>
      <c r="L350" s="2"/>
    </row>
    <row r="351" spans="1:12" ht="22.5">
      <c r="A351" s="88" t="s">
        <v>66</v>
      </c>
      <c r="B351" s="14" t="s">
        <v>85</v>
      </c>
      <c r="C351" s="14" t="s">
        <v>360</v>
      </c>
      <c r="D351" s="14"/>
      <c r="E351" s="78" t="s">
        <v>361</v>
      </c>
      <c r="F351" s="144">
        <f>F352+F353</f>
        <v>2667</v>
      </c>
      <c r="G351" s="144">
        <f>G352+G353</f>
        <v>0</v>
      </c>
      <c r="H351" s="144">
        <f>H352+H353</f>
        <v>0</v>
      </c>
      <c r="I351" s="144">
        <f>I352+I353</f>
        <v>2300</v>
      </c>
      <c r="J351" s="144">
        <f>J352+J353</f>
        <v>2150</v>
      </c>
      <c r="K351" s="26"/>
      <c r="L351" s="2"/>
    </row>
    <row r="352" spans="1:12" ht="22.5">
      <c r="A352" s="88" t="s">
        <v>66</v>
      </c>
      <c r="B352" s="14" t="s">
        <v>85</v>
      </c>
      <c r="C352" s="14" t="s">
        <v>360</v>
      </c>
      <c r="D352" s="14" t="s">
        <v>55</v>
      </c>
      <c r="E352" s="36" t="s">
        <v>436</v>
      </c>
      <c r="F352" s="144">
        <f>2400+1+251</f>
        <v>2652</v>
      </c>
      <c r="G352" s="159"/>
      <c r="H352" s="150"/>
      <c r="I352" s="144">
        <v>2300</v>
      </c>
      <c r="J352" s="144">
        <v>2150</v>
      </c>
      <c r="K352" s="26"/>
      <c r="L352" s="2"/>
    </row>
    <row r="353" spans="1:12" ht="12.75">
      <c r="A353" s="88" t="s">
        <v>66</v>
      </c>
      <c r="B353" s="14" t="s">
        <v>85</v>
      </c>
      <c r="C353" s="14" t="s">
        <v>360</v>
      </c>
      <c r="D353" s="14" t="s">
        <v>58</v>
      </c>
      <c r="E353" s="77" t="s">
        <v>157</v>
      </c>
      <c r="F353" s="144">
        <v>15</v>
      </c>
      <c r="G353" s="150"/>
      <c r="H353" s="150"/>
      <c r="I353" s="144"/>
      <c r="J353" s="144"/>
      <c r="K353" s="26"/>
      <c r="L353" s="2"/>
    </row>
    <row r="354" spans="1:12" ht="12.75">
      <c r="A354" s="88" t="s">
        <v>66</v>
      </c>
      <c r="B354" s="20" t="s">
        <v>85</v>
      </c>
      <c r="C354" s="20" t="s">
        <v>341</v>
      </c>
      <c r="D354" s="20"/>
      <c r="E354" s="179" t="s">
        <v>91</v>
      </c>
      <c r="F354" s="145">
        <f aca="true" t="shared" si="45" ref="F354:J355">F355</f>
        <v>0</v>
      </c>
      <c r="G354" s="145" t="e">
        <f t="shared" si="45"/>
        <v>#REF!</v>
      </c>
      <c r="H354" s="145" t="e">
        <f t="shared" si="45"/>
        <v>#REF!</v>
      </c>
      <c r="I354" s="145">
        <f t="shared" si="45"/>
        <v>1000</v>
      </c>
      <c r="J354" s="145">
        <f t="shared" si="45"/>
        <v>900</v>
      </c>
      <c r="K354" s="26"/>
      <c r="L354" s="2"/>
    </row>
    <row r="355" spans="1:12" ht="22.5">
      <c r="A355" s="88" t="s">
        <v>66</v>
      </c>
      <c r="B355" s="14" t="s">
        <v>85</v>
      </c>
      <c r="C355" s="14" t="s">
        <v>342</v>
      </c>
      <c r="D355" s="14"/>
      <c r="E355" s="55" t="s">
        <v>343</v>
      </c>
      <c r="F355" s="144">
        <f t="shared" si="45"/>
        <v>0</v>
      </c>
      <c r="G355" s="144" t="e">
        <f t="shared" si="45"/>
        <v>#REF!</v>
      </c>
      <c r="H355" s="144" t="e">
        <f t="shared" si="45"/>
        <v>#REF!</v>
      </c>
      <c r="I355" s="144">
        <f t="shared" si="45"/>
        <v>1000</v>
      </c>
      <c r="J355" s="144">
        <f t="shared" si="45"/>
        <v>900</v>
      </c>
      <c r="K355" s="26"/>
      <c r="L355" s="2"/>
    </row>
    <row r="356" spans="1:12" ht="48" customHeight="1">
      <c r="A356" s="88" t="s">
        <v>66</v>
      </c>
      <c r="B356" s="14" t="s">
        <v>85</v>
      </c>
      <c r="C356" s="14" t="s">
        <v>423</v>
      </c>
      <c r="D356" s="14"/>
      <c r="E356" s="35" t="s">
        <v>426</v>
      </c>
      <c r="F356" s="144">
        <f>F357+F359</f>
        <v>0</v>
      </c>
      <c r="G356" s="144" t="e">
        <f>G357+G359</f>
        <v>#REF!</v>
      </c>
      <c r="H356" s="144" t="e">
        <f>H357+H359</f>
        <v>#REF!</v>
      </c>
      <c r="I356" s="144">
        <f>I357+I359</f>
        <v>1000</v>
      </c>
      <c r="J356" s="144">
        <f>J357+J359</f>
        <v>900</v>
      </c>
      <c r="K356" s="26"/>
      <c r="L356" s="2"/>
    </row>
    <row r="357" spans="1:12" ht="22.5">
      <c r="A357" s="88" t="s">
        <v>66</v>
      </c>
      <c r="B357" s="14" t="s">
        <v>85</v>
      </c>
      <c r="C357" s="14" t="s">
        <v>424</v>
      </c>
      <c r="D357" s="14"/>
      <c r="E357" s="53" t="s">
        <v>428</v>
      </c>
      <c r="F357" s="144">
        <f>F358</f>
        <v>0</v>
      </c>
      <c r="G357" s="144" t="e">
        <f>G358</f>
        <v>#REF!</v>
      </c>
      <c r="H357" s="144" t="e">
        <f>H358</f>
        <v>#REF!</v>
      </c>
      <c r="I357" s="144">
        <f>I358</f>
        <v>0</v>
      </c>
      <c r="J357" s="144">
        <f>J358</f>
        <v>900</v>
      </c>
      <c r="K357" s="26"/>
      <c r="L357" s="2"/>
    </row>
    <row r="358" spans="1:12" ht="22.5">
      <c r="A358" s="88" t="s">
        <v>66</v>
      </c>
      <c r="B358" s="14" t="s">
        <v>85</v>
      </c>
      <c r="C358" s="14" t="s">
        <v>424</v>
      </c>
      <c r="D358" s="14" t="s">
        <v>55</v>
      </c>
      <c r="E358" s="36" t="s">
        <v>436</v>
      </c>
      <c r="F358" s="144"/>
      <c r="G358" s="159" t="e">
        <f>#REF!</f>
        <v>#REF!</v>
      </c>
      <c r="H358" s="161" t="e">
        <f>#REF!</f>
        <v>#REF!</v>
      </c>
      <c r="I358" s="144"/>
      <c r="J358" s="144">
        <v>900</v>
      </c>
      <c r="K358" s="26"/>
      <c r="L358" s="2"/>
    </row>
    <row r="359" spans="1:12" ht="30.75" customHeight="1">
      <c r="A359" s="88" t="s">
        <v>66</v>
      </c>
      <c r="B359" s="14" t="s">
        <v>85</v>
      </c>
      <c r="C359" s="14" t="s">
        <v>424</v>
      </c>
      <c r="D359" s="14"/>
      <c r="E359" s="53" t="s">
        <v>431</v>
      </c>
      <c r="F359" s="162">
        <f>F360</f>
        <v>0</v>
      </c>
      <c r="G359" s="162" t="e">
        <f>G360</f>
        <v>#REF!</v>
      </c>
      <c r="H359" s="162" t="e">
        <f>H360</f>
        <v>#REF!</v>
      </c>
      <c r="I359" s="162">
        <f>I360</f>
        <v>1000</v>
      </c>
      <c r="J359" s="162">
        <f>J360</f>
        <v>0</v>
      </c>
      <c r="K359" s="26"/>
      <c r="L359" s="2"/>
    </row>
    <row r="360" spans="1:12" ht="22.5">
      <c r="A360" s="88" t="s">
        <v>66</v>
      </c>
      <c r="B360" s="14" t="s">
        <v>85</v>
      </c>
      <c r="C360" s="14" t="s">
        <v>424</v>
      </c>
      <c r="D360" s="14" t="s">
        <v>75</v>
      </c>
      <c r="E360" s="35" t="s">
        <v>367</v>
      </c>
      <c r="F360" s="162">
        <f>100+75-175</f>
        <v>0</v>
      </c>
      <c r="G360" s="163" t="e">
        <f>#REF!</f>
        <v>#REF!</v>
      </c>
      <c r="H360" s="165" t="e">
        <f>#REF!</f>
        <v>#REF!</v>
      </c>
      <c r="I360" s="162">
        <v>1000</v>
      </c>
      <c r="J360" s="162"/>
      <c r="K360" s="26">
        <v>-175</v>
      </c>
      <c r="L360" s="2"/>
    </row>
    <row r="361" spans="1:12" ht="22.5">
      <c r="A361" s="88" t="s">
        <v>66</v>
      </c>
      <c r="B361" s="20" t="s">
        <v>85</v>
      </c>
      <c r="C361" s="20" t="s">
        <v>450</v>
      </c>
      <c r="D361" s="20"/>
      <c r="E361" s="38" t="s">
        <v>451</v>
      </c>
      <c r="F361" s="145">
        <f>F366+F362</f>
        <v>619.5</v>
      </c>
      <c r="G361" s="145">
        <f>G366+G362</f>
        <v>0</v>
      </c>
      <c r="H361" s="145">
        <f>H366+H362</f>
        <v>0</v>
      </c>
      <c r="I361" s="145">
        <f>I366+I362</f>
        <v>1300</v>
      </c>
      <c r="J361" s="145">
        <f>J366+J362</f>
        <v>1200</v>
      </c>
      <c r="K361" s="26"/>
      <c r="L361" s="2"/>
    </row>
    <row r="362" spans="1:12" ht="22.5">
      <c r="A362" s="88" t="s">
        <v>66</v>
      </c>
      <c r="B362" s="20" t="s">
        <v>85</v>
      </c>
      <c r="C362" s="14" t="s">
        <v>452</v>
      </c>
      <c r="D362" s="14"/>
      <c r="E362" s="47" t="s">
        <v>453</v>
      </c>
      <c r="F362" s="144">
        <f aca="true" t="shared" si="46" ref="F362:J364">F363</f>
        <v>70.5</v>
      </c>
      <c r="G362" s="144">
        <f t="shared" si="46"/>
        <v>0</v>
      </c>
      <c r="H362" s="144">
        <f t="shared" si="46"/>
        <v>0</v>
      </c>
      <c r="I362" s="144">
        <f t="shared" si="46"/>
        <v>0</v>
      </c>
      <c r="J362" s="144">
        <f t="shared" si="46"/>
        <v>0</v>
      </c>
      <c r="K362" s="26"/>
      <c r="L362" s="2"/>
    </row>
    <row r="363" spans="1:12" ht="33.75">
      <c r="A363" s="88" t="s">
        <v>66</v>
      </c>
      <c r="B363" s="20" t="s">
        <v>85</v>
      </c>
      <c r="C363" s="14" t="s">
        <v>496</v>
      </c>
      <c r="D363" s="20"/>
      <c r="E363" s="35" t="s">
        <v>497</v>
      </c>
      <c r="F363" s="144">
        <f t="shared" si="46"/>
        <v>70.5</v>
      </c>
      <c r="G363" s="144">
        <f t="shared" si="46"/>
        <v>0</v>
      </c>
      <c r="H363" s="144">
        <f t="shared" si="46"/>
        <v>0</v>
      </c>
      <c r="I363" s="144">
        <f t="shared" si="46"/>
        <v>0</v>
      </c>
      <c r="J363" s="144">
        <f t="shared" si="46"/>
        <v>0</v>
      </c>
      <c r="K363" s="26"/>
      <c r="L363" s="2"/>
    </row>
    <row r="364" spans="1:12" ht="22.5">
      <c r="A364" s="88" t="s">
        <v>66</v>
      </c>
      <c r="B364" s="20" t="s">
        <v>85</v>
      </c>
      <c r="C364" s="14" t="s">
        <v>498</v>
      </c>
      <c r="D364" s="20"/>
      <c r="E364" s="53" t="s">
        <v>499</v>
      </c>
      <c r="F364" s="144">
        <f t="shared" si="46"/>
        <v>70.5</v>
      </c>
      <c r="G364" s="144">
        <f t="shared" si="46"/>
        <v>0</v>
      </c>
      <c r="H364" s="144">
        <f t="shared" si="46"/>
        <v>0</v>
      </c>
      <c r="I364" s="144">
        <f t="shared" si="46"/>
        <v>0</v>
      </c>
      <c r="J364" s="144">
        <f t="shared" si="46"/>
        <v>0</v>
      </c>
      <c r="K364" s="26"/>
      <c r="L364" s="2"/>
    </row>
    <row r="365" spans="1:12" ht="22.5">
      <c r="A365" s="88" t="s">
        <v>66</v>
      </c>
      <c r="B365" s="20" t="s">
        <v>85</v>
      </c>
      <c r="C365" s="14" t="s">
        <v>498</v>
      </c>
      <c r="D365" s="14" t="s">
        <v>55</v>
      </c>
      <c r="E365" s="36" t="s">
        <v>56</v>
      </c>
      <c r="F365" s="144">
        <f>69+1.5</f>
        <v>70.5</v>
      </c>
      <c r="G365" s="144"/>
      <c r="H365" s="144"/>
      <c r="I365" s="144"/>
      <c r="J365" s="144"/>
      <c r="K365" s="26">
        <f>69+1.5</f>
        <v>70.5</v>
      </c>
      <c r="L365" s="2"/>
    </row>
    <row r="366" spans="1:12" ht="22.5">
      <c r="A366" s="88" t="s">
        <v>66</v>
      </c>
      <c r="B366" s="14" t="s">
        <v>85</v>
      </c>
      <c r="C366" s="14" t="s">
        <v>463</v>
      </c>
      <c r="D366" s="14"/>
      <c r="E366" s="35" t="s">
        <v>462</v>
      </c>
      <c r="F366" s="144">
        <f>F367+F370</f>
        <v>549</v>
      </c>
      <c r="G366" s="144">
        <f>G367+G370</f>
        <v>0</v>
      </c>
      <c r="H366" s="144">
        <f>H367+H370</f>
        <v>0</v>
      </c>
      <c r="I366" s="144">
        <f>I367+I370</f>
        <v>1300</v>
      </c>
      <c r="J366" s="144">
        <f>J367+J370</f>
        <v>1200</v>
      </c>
      <c r="K366" s="26"/>
      <c r="L366" s="2"/>
    </row>
    <row r="367" spans="1:12" ht="12.75">
      <c r="A367" s="88" t="s">
        <v>66</v>
      </c>
      <c r="B367" s="14" t="s">
        <v>85</v>
      </c>
      <c r="C367" s="14" t="s">
        <v>464</v>
      </c>
      <c r="D367" s="14"/>
      <c r="E367" s="35" t="s">
        <v>221</v>
      </c>
      <c r="F367" s="144">
        <f aca="true" t="shared" si="47" ref="F367:J368">F368</f>
        <v>199</v>
      </c>
      <c r="G367" s="144">
        <f t="shared" si="47"/>
        <v>0</v>
      </c>
      <c r="H367" s="144">
        <f t="shared" si="47"/>
        <v>0</v>
      </c>
      <c r="I367" s="144">
        <f t="shared" si="47"/>
        <v>300</v>
      </c>
      <c r="J367" s="144">
        <f t="shared" si="47"/>
        <v>250</v>
      </c>
      <c r="K367" s="26"/>
      <c r="L367" s="2"/>
    </row>
    <row r="368" spans="1:12" ht="22.5">
      <c r="A368" s="88" t="s">
        <v>66</v>
      </c>
      <c r="B368" s="14" t="s">
        <v>85</v>
      </c>
      <c r="C368" s="14" t="s">
        <v>465</v>
      </c>
      <c r="D368" s="14"/>
      <c r="E368" s="55" t="s">
        <v>466</v>
      </c>
      <c r="F368" s="162">
        <f t="shared" si="47"/>
        <v>199</v>
      </c>
      <c r="G368" s="162">
        <f t="shared" si="47"/>
        <v>0</v>
      </c>
      <c r="H368" s="162">
        <f t="shared" si="47"/>
        <v>0</v>
      </c>
      <c r="I368" s="162">
        <f t="shared" si="47"/>
        <v>300</v>
      </c>
      <c r="J368" s="162">
        <f t="shared" si="47"/>
        <v>250</v>
      </c>
      <c r="K368" s="26"/>
      <c r="L368" s="2"/>
    </row>
    <row r="369" spans="1:12" ht="22.5">
      <c r="A369" s="88" t="s">
        <v>66</v>
      </c>
      <c r="B369" s="14" t="s">
        <v>85</v>
      </c>
      <c r="C369" s="14" t="s">
        <v>465</v>
      </c>
      <c r="D369" s="14" t="s">
        <v>55</v>
      </c>
      <c r="E369" s="36" t="s">
        <v>56</v>
      </c>
      <c r="F369" s="162">
        <f>250-51</f>
        <v>199</v>
      </c>
      <c r="G369" s="163">
        <f>G371</f>
        <v>0</v>
      </c>
      <c r="H369" s="165">
        <f>H371</f>
        <v>0</v>
      </c>
      <c r="I369" s="162">
        <v>300</v>
      </c>
      <c r="J369" s="162">
        <v>250</v>
      </c>
      <c r="K369" s="26"/>
      <c r="L369" s="2"/>
    </row>
    <row r="370" spans="1:12" ht="33.75">
      <c r="A370" s="88" t="s">
        <v>66</v>
      </c>
      <c r="B370" s="14" t="s">
        <v>85</v>
      </c>
      <c r="C370" s="14" t="s">
        <v>500</v>
      </c>
      <c r="D370" s="14"/>
      <c r="E370" s="35" t="s">
        <v>497</v>
      </c>
      <c r="F370" s="162">
        <f aca="true" t="shared" si="48" ref="F370:J371">F371</f>
        <v>350</v>
      </c>
      <c r="G370" s="162">
        <f t="shared" si="48"/>
        <v>0</v>
      </c>
      <c r="H370" s="162">
        <f t="shared" si="48"/>
        <v>0</v>
      </c>
      <c r="I370" s="162">
        <f t="shared" si="48"/>
        <v>1000</v>
      </c>
      <c r="J370" s="162">
        <f t="shared" si="48"/>
        <v>950</v>
      </c>
      <c r="K370" s="26"/>
      <c r="L370" s="2"/>
    </row>
    <row r="371" spans="1:12" ht="22.5">
      <c r="A371" s="88" t="s">
        <v>66</v>
      </c>
      <c r="B371" s="14" t="s">
        <v>85</v>
      </c>
      <c r="C371" s="14" t="s">
        <v>501</v>
      </c>
      <c r="D371" s="14"/>
      <c r="E371" s="53" t="s">
        <v>499</v>
      </c>
      <c r="F371" s="144">
        <f t="shared" si="48"/>
        <v>350</v>
      </c>
      <c r="G371" s="144">
        <f t="shared" si="48"/>
        <v>0</v>
      </c>
      <c r="H371" s="144">
        <f t="shared" si="48"/>
        <v>0</v>
      </c>
      <c r="I371" s="144">
        <f t="shared" si="48"/>
        <v>1000</v>
      </c>
      <c r="J371" s="144">
        <f t="shared" si="48"/>
        <v>950</v>
      </c>
      <c r="K371" s="26"/>
      <c r="L371" s="2"/>
    </row>
    <row r="372" spans="1:12" ht="22.5">
      <c r="A372" s="88" t="s">
        <v>66</v>
      </c>
      <c r="B372" s="14" t="s">
        <v>85</v>
      </c>
      <c r="C372" s="14" t="s">
        <v>501</v>
      </c>
      <c r="D372" s="14" t="s">
        <v>55</v>
      </c>
      <c r="E372" s="36" t="s">
        <v>56</v>
      </c>
      <c r="F372" s="162">
        <v>350</v>
      </c>
      <c r="G372" s="198"/>
      <c r="H372" s="165"/>
      <c r="I372" s="162">
        <v>1000</v>
      </c>
      <c r="J372" s="162">
        <v>950</v>
      </c>
      <c r="K372" s="26"/>
      <c r="L372" s="2"/>
    </row>
    <row r="373" spans="1:12" ht="12.75">
      <c r="A373" s="88" t="s">
        <v>66</v>
      </c>
      <c r="B373" s="20" t="s">
        <v>26</v>
      </c>
      <c r="C373" s="20"/>
      <c r="D373" s="20"/>
      <c r="E373" s="38" t="s">
        <v>87</v>
      </c>
      <c r="F373" s="145">
        <f>F374</f>
        <v>800</v>
      </c>
      <c r="G373" s="145" t="e">
        <f>G374</f>
        <v>#REF!</v>
      </c>
      <c r="H373" s="145" t="e">
        <f>H374</f>
        <v>#REF!</v>
      </c>
      <c r="I373" s="145">
        <f>I374</f>
        <v>700</v>
      </c>
      <c r="J373" s="145">
        <f>J374</f>
        <v>700</v>
      </c>
      <c r="K373" s="26"/>
      <c r="L373" s="2"/>
    </row>
    <row r="374" spans="1:12" ht="12.75">
      <c r="A374" s="88" t="s">
        <v>66</v>
      </c>
      <c r="B374" s="20" t="s">
        <v>31</v>
      </c>
      <c r="C374" s="20"/>
      <c r="D374" s="20"/>
      <c r="E374" s="38" t="s">
        <v>32</v>
      </c>
      <c r="F374" s="145">
        <f aca="true" t="shared" si="49" ref="F374:J377">F375</f>
        <v>800</v>
      </c>
      <c r="G374" s="145" t="e">
        <f t="shared" si="49"/>
        <v>#REF!</v>
      </c>
      <c r="H374" s="145" t="e">
        <f t="shared" si="49"/>
        <v>#REF!</v>
      </c>
      <c r="I374" s="145">
        <f t="shared" si="49"/>
        <v>700</v>
      </c>
      <c r="J374" s="145">
        <f t="shared" si="49"/>
        <v>700</v>
      </c>
      <c r="K374" s="26"/>
      <c r="L374" s="2"/>
    </row>
    <row r="375" spans="1:12" ht="12.75">
      <c r="A375" s="88" t="s">
        <v>66</v>
      </c>
      <c r="B375" s="14" t="s">
        <v>31</v>
      </c>
      <c r="C375" s="14" t="s">
        <v>219</v>
      </c>
      <c r="D375" s="14"/>
      <c r="E375" s="35" t="s">
        <v>60</v>
      </c>
      <c r="F375" s="144">
        <f t="shared" si="49"/>
        <v>800</v>
      </c>
      <c r="G375" s="144" t="e">
        <f t="shared" si="49"/>
        <v>#REF!</v>
      </c>
      <c r="H375" s="144" t="e">
        <f t="shared" si="49"/>
        <v>#REF!</v>
      </c>
      <c r="I375" s="144">
        <f t="shared" si="49"/>
        <v>700</v>
      </c>
      <c r="J375" s="144">
        <f t="shared" si="49"/>
        <v>700</v>
      </c>
      <c r="K375" s="26"/>
      <c r="L375" s="2"/>
    </row>
    <row r="376" spans="1:12" ht="24.75" customHeight="1">
      <c r="A376" s="88" t="s">
        <v>66</v>
      </c>
      <c r="B376" s="14" t="s">
        <v>31</v>
      </c>
      <c r="C376" s="14" t="s">
        <v>363</v>
      </c>
      <c r="D376" s="14"/>
      <c r="E376" s="35" t="s">
        <v>364</v>
      </c>
      <c r="F376" s="144">
        <f t="shared" si="49"/>
        <v>800</v>
      </c>
      <c r="G376" s="144" t="e">
        <f t="shared" si="49"/>
        <v>#REF!</v>
      </c>
      <c r="H376" s="144" t="e">
        <f t="shared" si="49"/>
        <v>#REF!</v>
      </c>
      <c r="I376" s="144">
        <f t="shared" si="49"/>
        <v>700</v>
      </c>
      <c r="J376" s="144">
        <f t="shared" si="49"/>
        <v>700</v>
      </c>
      <c r="K376" s="26"/>
      <c r="L376" s="2"/>
    </row>
    <row r="377" spans="1:12" ht="12.75">
      <c r="A377" s="88" t="s">
        <v>66</v>
      </c>
      <c r="B377" s="14" t="s">
        <v>31</v>
      </c>
      <c r="C377" s="14" t="s">
        <v>363</v>
      </c>
      <c r="D377" s="14"/>
      <c r="E377" s="53" t="s">
        <v>243</v>
      </c>
      <c r="F377" s="144">
        <f t="shared" si="49"/>
        <v>800</v>
      </c>
      <c r="G377" s="144" t="e">
        <f t="shared" si="49"/>
        <v>#REF!</v>
      </c>
      <c r="H377" s="144" t="e">
        <f t="shared" si="49"/>
        <v>#REF!</v>
      </c>
      <c r="I377" s="144">
        <f t="shared" si="49"/>
        <v>700</v>
      </c>
      <c r="J377" s="144">
        <f t="shared" si="49"/>
        <v>700</v>
      </c>
      <c r="K377" s="26"/>
      <c r="L377" s="2"/>
    </row>
    <row r="378" spans="1:12" ht="12.75">
      <c r="A378" s="88" t="s">
        <v>66</v>
      </c>
      <c r="B378" s="14" t="s">
        <v>31</v>
      </c>
      <c r="C378" s="14" t="s">
        <v>365</v>
      </c>
      <c r="D378" s="14"/>
      <c r="E378" s="35" t="s">
        <v>221</v>
      </c>
      <c r="F378" s="144">
        <f>F379</f>
        <v>800</v>
      </c>
      <c r="G378" s="144" t="e">
        <f>G379</f>
        <v>#REF!</v>
      </c>
      <c r="H378" s="144" t="e">
        <f>H379</f>
        <v>#REF!</v>
      </c>
      <c r="I378" s="144">
        <f>I379</f>
        <v>700</v>
      </c>
      <c r="J378" s="144">
        <f>J379</f>
        <v>700</v>
      </c>
      <c r="K378" s="26"/>
      <c r="L378" s="2"/>
    </row>
    <row r="379" spans="1:12" ht="13.5" thickBot="1">
      <c r="A379" s="101" t="s">
        <v>66</v>
      </c>
      <c r="B379" s="93" t="s">
        <v>31</v>
      </c>
      <c r="C379" s="93" t="s">
        <v>365</v>
      </c>
      <c r="D379" s="93" t="s">
        <v>8</v>
      </c>
      <c r="E379" s="94" t="s">
        <v>9</v>
      </c>
      <c r="F379" s="157">
        <v>800</v>
      </c>
      <c r="G379" s="166" t="e">
        <f>#REF!</f>
        <v>#REF!</v>
      </c>
      <c r="H379" s="167" t="e">
        <f>#REF!</f>
        <v>#REF!</v>
      </c>
      <c r="I379" s="157">
        <v>700</v>
      </c>
      <c r="J379" s="157">
        <v>700</v>
      </c>
      <c r="K379" s="26"/>
      <c r="L379" s="2"/>
    </row>
    <row r="380" spans="1:12" ht="12.75" hidden="1">
      <c r="A380" s="121" t="s">
        <v>66</v>
      </c>
      <c r="B380" s="116" t="s">
        <v>27</v>
      </c>
      <c r="C380" s="116"/>
      <c r="D380" s="116"/>
      <c r="E380" s="117" t="s">
        <v>28</v>
      </c>
      <c r="F380" s="122">
        <f aca="true" t="shared" si="50" ref="F380:H382">F381</f>
        <v>0</v>
      </c>
      <c r="G380" s="137" t="e">
        <f t="shared" si="50"/>
        <v>#REF!</v>
      </c>
      <c r="H380" s="138" t="e">
        <f t="shared" si="50"/>
        <v>#REF!</v>
      </c>
      <c r="I380" s="135"/>
      <c r="J380" s="135"/>
      <c r="K380" s="26"/>
      <c r="L380" s="2"/>
    </row>
    <row r="381" spans="1:12" s="6" customFormat="1" ht="12.75" hidden="1">
      <c r="A381" s="88" t="s">
        <v>66</v>
      </c>
      <c r="B381" s="20" t="s">
        <v>29</v>
      </c>
      <c r="C381" s="20"/>
      <c r="D381" s="20"/>
      <c r="E381" s="34" t="s">
        <v>30</v>
      </c>
      <c r="F381" s="108">
        <f t="shared" si="50"/>
        <v>0</v>
      </c>
      <c r="G381" s="103" t="e">
        <f t="shared" si="50"/>
        <v>#REF!</v>
      </c>
      <c r="H381" s="81" t="e">
        <f t="shared" si="50"/>
        <v>#REF!</v>
      </c>
      <c r="I381" s="75"/>
      <c r="J381" s="75"/>
      <c r="K381" s="15"/>
      <c r="L381" s="41"/>
    </row>
    <row r="382" spans="1:12" ht="33.75" hidden="1">
      <c r="A382" s="88" t="s">
        <v>66</v>
      </c>
      <c r="B382" s="20" t="s">
        <v>29</v>
      </c>
      <c r="C382" s="20" t="s">
        <v>348</v>
      </c>
      <c r="D382" s="20"/>
      <c r="E382" s="34" t="s">
        <v>215</v>
      </c>
      <c r="F382" s="108">
        <f aca="true" t="shared" si="51" ref="F382:F387">F383</f>
        <v>0</v>
      </c>
      <c r="G382" s="103" t="e">
        <f t="shared" si="50"/>
        <v>#REF!</v>
      </c>
      <c r="H382" s="81" t="e">
        <f t="shared" si="50"/>
        <v>#REF!</v>
      </c>
      <c r="I382" s="75"/>
      <c r="J382" s="75"/>
      <c r="K382" s="29"/>
      <c r="L382" s="2"/>
    </row>
    <row r="383" spans="1:12" ht="38.25" customHeight="1" hidden="1">
      <c r="A383" s="88" t="s">
        <v>66</v>
      </c>
      <c r="B383" s="14" t="s">
        <v>29</v>
      </c>
      <c r="C383" s="14" t="s">
        <v>349</v>
      </c>
      <c r="D383" s="14"/>
      <c r="E383" s="55" t="s">
        <v>0</v>
      </c>
      <c r="F383" s="109">
        <f t="shared" si="51"/>
        <v>0</v>
      </c>
      <c r="G383" s="104" t="e">
        <f>G387</f>
        <v>#REF!</v>
      </c>
      <c r="H383" s="82" t="e">
        <f>H387</f>
        <v>#REF!</v>
      </c>
      <c r="I383" s="133"/>
      <c r="J383" s="133"/>
      <c r="K383" s="29"/>
      <c r="L383" s="2"/>
    </row>
    <row r="384" spans="1:12" ht="23.25" customHeight="1" hidden="1">
      <c r="A384" s="88" t="s">
        <v>66</v>
      </c>
      <c r="B384" s="14" t="s">
        <v>29</v>
      </c>
      <c r="C384" s="14" t="s">
        <v>350</v>
      </c>
      <c r="D384" s="14"/>
      <c r="E384" s="36" t="s">
        <v>151</v>
      </c>
      <c r="F384" s="109">
        <f t="shared" si="51"/>
        <v>0</v>
      </c>
      <c r="G384" s="104"/>
      <c r="H384" s="82"/>
      <c r="I384" s="133"/>
      <c r="J384" s="133"/>
      <c r="K384" s="29"/>
      <c r="L384" s="2"/>
    </row>
    <row r="385" spans="1:12" ht="17.25" customHeight="1" hidden="1">
      <c r="A385" s="88" t="s">
        <v>66</v>
      </c>
      <c r="B385" s="14" t="s">
        <v>29</v>
      </c>
      <c r="C385" s="14" t="s">
        <v>351</v>
      </c>
      <c r="D385" s="14"/>
      <c r="E385" s="35" t="s">
        <v>221</v>
      </c>
      <c r="F385" s="109">
        <f t="shared" si="51"/>
        <v>0</v>
      </c>
      <c r="G385" s="104"/>
      <c r="H385" s="82"/>
      <c r="I385" s="133"/>
      <c r="J385" s="133"/>
      <c r="K385" s="29"/>
      <c r="L385" s="2"/>
    </row>
    <row r="386" spans="1:12" ht="22.5" customHeight="1" hidden="1">
      <c r="A386" s="88" t="s">
        <v>66</v>
      </c>
      <c r="B386" s="14" t="s">
        <v>29</v>
      </c>
      <c r="C386" s="14" t="s">
        <v>352</v>
      </c>
      <c r="D386" s="14"/>
      <c r="E386" s="36" t="s">
        <v>353</v>
      </c>
      <c r="F386" s="109">
        <f t="shared" si="51"/>
        <v>0</v>
      </c>
      <c r="G386" s="104"/>
      <c r="H386" s="82"/>
      <c r="I386" s="133"/>
      <c r="J386" s="133"/>
      <c r="K386" s="29"/>
      <c r="L386" s="2"/>
    </row>
    <row r="387" spans="1:12" ht="12.75" hidden="1">
      <c r="A387" s="88" t="s">
        <v>66</v>
      </c>
      <c r="B387" s="14" t="s">
        <v>29</v>
      </c>
      <c r="C387" s="14" t="s">
        <v>354</v>
      </c>
      <c r="D387" s="14"/>
      <c r="E387" s="36" t="s">
        <v>64</v>
      </c>
      <c r="F387" s="109">
        <f t="shared" si="51"/>
        <v>0</v>
      </c>
      <c r="G387" s="104" t="e">
        <f>#REF!</f>
        <v>#REF!</v>
      </c>
      <c r="H387" s="82" t="e">
        <f>#REF!</f>
        <v>#REF!</v>
      </c>
      <c r="I387" s="133"/>
      <c r="J387" s="133"/>
      <c r="K387" s="29"/>
      <c r="L387" s="2"/>
    </row>
    <row r="388" spans="1:12" ht="22.5" hidden="1">
      <c r="A388" s="88" t="s">
        <v>66</v>
      </c>
      <c r="B388" s="14" t="s">
        <v>29</v>
      </c>
      <c r="C388" s="14" t="s">
        <v>354</v>
      </c>
      <c r="D388" s="14" t="s">
        <v>55</v>
      </c>
      <c r="E388" s="36" t="s">
        <v>56</v>
      </c>
      <c r="F388" s="109"/>
      <c r="G388" s="104" t="e">
        <f>#REF!</f>
        <v>#REF!</v>
      </c>
      <c r="H388" s="82" t="e">
        <f>#REF!</f>
        <v>#REF!</v>
      </c>
      <c r="I388" s="133"/>
      <c r="J388" s="133"/>
      <c r="K388" s="29"/>
      <c r="L388" s="2"/>
    </row>
    <row r="389" spans="1:12" ht="12.75" hidden="1">
      <c r="A389" s="88" t="s">
        <v>66</v>
      </c>
      <c r="B389" s="20" t="s">
        <v>40</v>
      </c>
      <c r="C389" s="20"/>
      <c r="D389" s="20"/>
      <c r="E389" s="34" t="s">
        <v>37</v>
      </c>
      <c r="F389" s="100">
        <f>F390</f>
        <v>0</v>
      </c>
      <c r="G389" s="105">
        <f>G390</f>
        <v>0</v>
      </c>
      <c r="H389" s="84">
        <f>H390</f>
        <v>0</v>
      </c>
      <c r="I389" s="135"/>
      <c r="J389" s="135"/>
      <c r="K389" s="26"/>
      <c r="L389" s="2"/>
    </row>
    <row r="390" spans="1:12" ht="12.75" hidden="1">
      <c r="A390" s="88" t="s">
        <v>66</v>
      </c>
      <c r="B390" s="20" t="s">
        <v>41</v>
      </c>
      <c r="C390" s="20"/>
      <c r="D390" s="20"/>
      <c r="E390" s="34" t="s">
        <v>42</v>
      </c>
      <c r="F390" s="98">
        <f>F392</f>
        <v>0</v>
      </c>
      <c r="G390" s="96">
        <f>G392</f>
        <v>0</v>
      </c>
      <c r="H390" s="83">
        <f>H392</f>
        <v>0</v>
      </c>
      <c r="I390" s="134"/>
      <c r="J390" s="134"/>
      <c r="K390" s="30"/>
      <c r="L390" s="2"/>
    </row>
    <row r="391" spans="1:12" ht="12.75" hidden="1">
      <c r="A391" s="88" t="s">
        <v>66</v>
      </c>
      <c r="B391" s="14" t="s">
        <v>41</v>
      </c>
      <c r="C391" s="14" t="s">
        <v>102</v>
      </c>
      <c r="D391" s="14"/>
      <c r="E391" s="35" t="s">
        <v>9</v>
      </c>
      <c r="F391" s="98">
        <f>F392</f>
        <v>0</v>
      </c>
      <c r="G391" s="96">
        <f aca="true" t="shared" si="52" ref="G391:H394">G392</f>
        <v>0</v>
      </c>
      <c r="H391" s="83">
        <f t="shared" si="52"/>
        <v>0</v>
      </c>
      <c r="I391" s="134"/>
      <c r="J391" s="134"/>
      <c r="K391" s="26"/>
      <c r="L391" s="2"/>
    </row>
    <row r="392" spans="1:13" ht="40.5" customHeight="1" hidden="1">
      <c r="A392" s="88" t="s">
        <v>66</v>
      </c>
      <c r="B392" s="14" t="s">
        <v>41</v>
      </c>
      <c r="C392" s="14" t="s">
        <v>103</v>
      </c>
      <c r="D392" s="14"/>
      <c r="E392" s="35" t="s">
        <v>106</v>
      </c>
      <c r="F392" s="98">
        <f>F393</f>
        <v>0</v>
      </c>
      <c r="G392" s="96">
        <f t="shared" si="52"/>
        <v>0</v>
      </c>
      <c r="H392" s="83">
        <f t="shared" si="52"/>
        <v>0</v>
      </c>
      <c r="I392" s="134"/>
      <c r="J392" s="134"/>
      <c r="K392" s="26"/>
      <c r="L392" s="2"/>
      <c r="M392" s="65"/>
    </row>
    <row r="393" spans="1:12" ht="46.5" customHeight="1" hidden="1">
      <c r="A393" s="88" t="s">
        <v>66</v>
      </c>
      <c r="B393" s="14" t="s">
        <v>41</v>
      </c>
      <c r="C393" s="14" t="s">
        <v>104</v>
      </c>
      <c r="D393" s="14"/>
      <c r="E393" s="35" t="s">
        <v>105</v>
      </c>
      <c r="F393" s="98">
        <f>F394</f>
        <v>0</v>
      </c>
      <c r="G393" s="96">
        <f t="shared" si="52"/>
        <v>0</v>
      </c>
      <c r="H393" s="83">
        <f t="shared" si="52"/>
        <v>0</v>
      </c>
      <c r="I393" s="134"/>
      <c r="J393" s="134"/>
      <c r="K393" s="26"/>
      <c r="L393" s="2"/>
    </row>
    <row r="394" spans="1:12" ht="12.75" hidden="1">
      <c r="A394" s="88" t="s">
        <v>66</v>
      </c>
      <c r="B394" s="14" t="s">
        <v>41</v>
      </c>
      <c r="C394" s="14" t="s">
        <v>104</v>
      </c>
      <c r="D394" s="14" t="s">
        <v>8</v>
      </c>
      <c r="E394" s="35" t="s">
        <v>9</v>
      </c>
      <c r="F394" s="98">
        <f>F395</f>
        <v>0</v>
      </c>
      <c r="G394" s="96">
        <f t="shared" si="52"/>
        <v>0</v>
      </c>
      <c r="H394" s="83">
        <f t="shared" si="52"/>
        <v>0</v>
      </c>
      <c r="I394" s="134"/>
      <c r="J394" s="134"/>
      <c r="K394" s="26"/>
      <c r="L394" s="2"/>
    </row>
    <row r="395" spans="1:12" ht="12.75" hidden="1">
      <c r="A395" s="88" t="s">
        <v>66</v>
      </c>
      <c r="B395" s="14" t="s">
        <v>41</v>
      </c>
      <c r="C395" s="14" t="s">
        <v>104</v>
      </c>
      <c r="D395" s="14" t="s">
        <v>88</v>
      </c>
      <c r="E395" s="35" t="s">
        <v>89</v>
      </c>
      <c r="F395" s="99"/>
      <c r="G395" s="106"/>
      <c r="H395" s="85"/>
      <c r="I395" s="26"/>
      <c r="J395" s="26"/>
      <c r="K395" s="26"/>
      <c r="L395" s="2"/>
    </row>
    <row r="396" spans="1:12" ht="12.75" hidden="1">
      <c r="A396" s="88" t="s">
        <v>66</v>
      </c>
      <c r="B396" s="20" t="s">
        <v>43</v>
      </c>
      <c r="C396" s="14"/>
      <c r="D396" s="18"/>
      <c r="E396" s="34" t="s">
        <v>33</v>
      </c>
      <c r="F396" s="108">
        <f>F397</f>
        <v>0</v>
      </c>
      <c r="G396" s="103">
        <f>G397</f>
        <v>0</v>
      </c>
      <c r="H396" s="81">
        <f>H397</f>
        <v>0</v>
      </c>
      <c r="I396" s="75"/>
      <c r="J396" s="75"/>
      <c r="K396" s="26"/>
      <c r="L396" s="2"/>
    </row>
    <row r="397" spans="1:12" s="6" customFormat="1" ht="22.5" hidden="1">
      <c r="A397" s="88" t="s">
        <v>66</v>
      </c>
      <c r="B397" s="20" t="s">
        <v>44</v>
      </c>
      <c r="C397" s="14"/>
      <c r="D397" s="18"/>
      <c r="E397" s="34" t="s">
        <v>51</v>
      </c>
      <c r="F397" s="108">
        <f>F400</f>
        <v>0</v>
      </c>
      <c r="G397" s="103">
        <f>G400</f>
        <v>0</v>
      </c>
      <c r="H397" s="81">
        <f>H400</f>
        <v>0</v>
      </c>
      <c r="I397" s="75"/>
      <c r="J397" s="75"/>
      <c r="K397" s="15"/>
      <c r="L397" s="41"/>
    </row>
    <row r="398" spans="1:12" s="6" customFormat="1" ht="12.75" hidden="1">
      <c r="A398" s="88" t="s">
        <v>66</v>
      </c>
      <c r="B398" s="14" t="s">
        <v>44</v>
      </c>
      <c r="C398" s="14" t="s">
        <v>99</v>
      </c>
      <c r="D398" s="7"/>
      <c r="E398" s="35" t="s">
        <v>100</v>
      </c>
      <c r="F398" s="108">
        <f>F399</f>
        <v>0</v>
      </c>
      <c r="G398" s="103">
        <f aca="true" t="shared" si="53" ref="G398:H400">G399</f>
        <v>0</v>
      </c>
      <c r="H398" s="81">
        <f t="shared" si="53"/>
        <v>0</v>
      </c>
      <c r="I398" s="75"/>
      <c r="J398" s="75"/>
      <c r="K398" s="15"/>
      <c r="L398" s="41"/>
    </row>
    <row r="399" spans="1:12" s="6" customFormat="1" ht="12.75" hidden="1">
      <c r="A399" s="88" t="s">
        <v>66</v>
      </c>
      <c r="B399" s="14" t="s">
        <v>44</v>
      </c>
      <c r="C399" s="14" t="s">
        <v>101</v>
      </c>
      <c r="D399" s="18"/>
      <c r="E399" s="36" t="s">
        <v>34</v>
      </c>
      <c r="F399" s="108">
        <f>F400</f>
        <v>0</v>
      </c>
      <c r="G399" s="103">
        <f t="shared" si="53"/>
        <v>0</v>
      </c>
      <c r="H399" s="81">
        <f t="shared" si="53"/>
        <v>0</v>
      </c>
      <c r="I399" s="75"/>
      <c r="J399" s="75"/>
      <c r="K399" s="15"/>
      <c r="L399" s="41"/>
    </row>
    <row r="400" spans="1:12" s="6" customFormat="1" ht="12.75" hidden="1">
      <c r="A400" s="88" t="s">
        <v>66</v>
      </c>
      <c r="B400" s="14" t="s">
        <v>44</v>
      </c>
      <c r="C400" s="14" t="s">
        <v>101</v>
      </c>
      <c r="D400" s="7">
        <v>700</v>
      </c>
      <c r="E400" s="36" t="s">
        <v>7</v>
      </c>
      <c r="F400" s="109">
        <f>F401</f>
        <v>0</v>
      </c>
      <c r="G400" s="104">
        <f t="shared" si="53"/>
        <v>0</v>
      </c>
      <c r="H400" s="82">
        <f t="shared" si="53"/>
        <v>0</v>
      </c>
      <c r="I400" s="133"/>
      <c r="J400" s="133"/>
      <c r="K400" s="15"/>
      <c r="L400" s="41"/>
    </row>
    <row r="401" spans="1:12" ht="13.5" hidden="1" thickBot="1">
      <c r="A401" s="101" t="s">
        <v>66</v>
      </c>
      <c r="B401" s="93" t="s">
        <v>44</v>
      </c>
      <c r="C401" s="93" t="s">
        <v>101</v>
      </c>
      <c r="D401" s="93" t="s">
        <v>49</v>
      </c>
      <c r="E401" s="94" t="s">
        <v>50</v>
      </c>
      <c r="F401" s="110"/>
      <c r="G401" s="107"/>
      <c r="H401" s="86"/>
      <c r="I401" s="134"/>
      <c r="J401" s="134"/>
      <c r="K401" s="27"/>
      <c r="L401" s="2"/>
    </row>
    <row r="402" spans="1:12" ht="12.75">
      <c r="A402" s="59"/>
      <c r="B402" s="59"/>
      <c r="C402" s="60"/>
      <c r="D402" s="60"/>
      <c r="E402" s="58"/>
      <c r="F402" s="59"/>
      <c r="G402" s="59"/>
      <c r="H402" s="59"/>
      <c r="I402" s="59"/>
      <c r="J402" s="59"/>
      <c r="K402" s="26"/>
      <c r="L402" s="2"/>
    </row>
    <row r="403" spans="1:12" ht="12.75">
      <c r="A403" s="9"/>
      <c r="B403" s="9"/>
      <c r="C403" s="10"/>
      <c r="D403" s="10"/>
      <c r="E403" s="11"/>
      <c r="F403" s="9"/>
      <c r="G403" s="9"/>
      <c r="H403" s="9"/>
      <c r="I403" s="9"/>
      <c r="J403" s="9"/>
      <c r="L403" s="16"/>
    </row>
    <row r="404" spans="1:10" ht="12.75">
      <c r="A404" s="9"/>
      <c r="B404" s="9"/>
      <c r="C404" s="9"/>
      <c r="D404" s="9"/>
      <c r="E404" s="11"/>
      <c r="F404" s="12"/>
      <c r="G404" s="12"/>
      <c r="H404" s="12"/>
      <c r="I404" s="12"/>
      <c r="J404" s="12"/>
    </row>
  </sheetData>
  <sheetProtection/>
  <mergeCells count="22">
    <mergeCell ref="E9:F9"/>
    <mergeCell ref="A13:A16"/>
    <mergeCell ref="A10:J11"/>
    <mergeCell ref="F13:J13"/>
    <mergeCell ref="F14:F16"/>
    <mergeCell ref="I14:J15"/>
    <mergeCell ref="K301:N301"/>
    <mergeCell ref="G15:G16"/>
    <mergeCell ref="H15:H16"/>
    <mergeCell ref="B13:B16"/>
    <mergeCell ref="C13:C16"/>
    <mergeCell ref="D13:D16"/>
    <mergeCell ref="E13:E16"/>
    <mergeCell ref="G14:H14"/>
    <mergeCell ref="E8:J8"/>
    <mergeCell ref="E1:J1"/>
    <mergeCell ref="E2:J2"/>
    <mergeCell ref="E6:J6"/>
    <mergeCell ref="E7:J7"/>
    <mergeCell ref="E3:J3"/>
    <mergeCell ref="E4:J4"/>
    <mergeCell ref="E5:J5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6"/>
  <sheetViews>
    <sheetView view="pageBreakPreview" zoomScaleNormal="115" zoomScaleSheetLayoutView="100" zoomScalePageLayoutView="0" workbookViewId="0" topLeftCell="A1">
      <selection activeCell="D3" sqref="D3:I3"/>
    </sheetView>
  </sheetViews>
  <sheetFormatPr defaultColWidth="9.00390625" defaultRowHeight="12.75"/>
  <cols>
    <col min="1" max="1" width="5.375" style="42" customWidth="1"/>
    <col min="2" max="2" width="10.25390625" style="22" customWidth="1"/>
    <col min="3" max="3" width="5.00390625" style="22" customWidth="1"/>
    <col min="4" max="4" width="59.875" style="22" customWidth="1"/>
    <col min="5" max="5" width="13.125" style="22" customWidth="1"/>
    <col min="6" max="7" width="9.125" style="0" hidden="1" customWidth="1"/>
    <col min="8" max="8" width="10.625" style="0" customWidth="1"/>
    <col min="9" max="9" width="10.375" style="0" customWidth="1"/>
  </cols>
  <sheetData>
    <row r="1" spans="1:9" ht="12.75">
      <c r="A1" s="32"/>
      <c r="B1" s="33"/>
      <c r="C1" s="33"/>
      <c r="D1" s="210" t="s">
        <v>493</v>
      </c>
      <c r="E1" s="210"/>
      <c r="F1" s="211"/>
      <c r="G1" s="211"/>
      <c r="H1" s="202"/>
      <c r="I1" s="202"/>
    </row>
    <row r="2" spans="1:10" ht="12.75">
      <c r="A2" s="32"/>
      <c r="B2" s="33"/>
      <c r="C2" s="33"/>
      <c r="D2" s="201" t="s">
        <v>491</v>
      </c>
      <c r="E2" s="201"/>
      <c r="F2" s="202"/>
      <c r="G2" s="202"/>
      <c r="H2" s="202"/>
      <c r="I2" s="202"/>
      <c r="J2" s="1"/>
    </row>
    <row r="3" spans="1:10" ht="12.75">
      <c r="A3" s="32"/>
      <c r="B3" s="33"/>
      <c r="C3" s="33"/>
      <c r="D3" s="201" t="s">
        <v>504</v>
      </c>
      <c r="E3" s="216"/>
      <c r="F3" s="216"/>
      <c r="G3" s="216"/>
      <c r="H3" s="216"/>
      <c r="I3" s="216"/>
      <c r="J3" s="1"/>
    </row>
    <row r="4" spans="1:10" ht="12.75">
      <c r="A4" s="32"/>
      <c r="B4" s="33"/>
      <c r="C4" s="33"/>
      <c r="D4" s="201" t="s">
        <v>487</v>
      </c>
      <c r="E4" s="216"/>
      <c r="F4" s="216"/>
      <c r="G4" s="216"/>
      <c r="H4" s="216"/>
      <c r="I4" s="216"/>
      <c r="J4" s="1"/>
    </row>
    <row r="5" spans="1:10" ht="12.75">
      <c r="A5" s="32"/>
      <c r="B5" s="33"/>
      <c r="C5" s="33"/>
      <c r="D5" s="201" t="s">
        <v>488</v>
      </c>
      <c r="E5" s="216"/>
      <c r="F5" s="216"/>
      <c r="G5" s="216"/>
      <c r="H5" s="216"/>
      <c r="I5" s="216"/>
      <c r="J5" s="1"/>
    </row>
    <row r="6" spans="1:10" ht="12.75">
      <c r="A6" s="32"/>
      <c r="B6" s="33"/>
      <c r="C6" s="33"/>
      <c r="D6" s="201" t="s">
        <v>483</v>
      </c>
      <c r="E6" s="201"/>
      <c r="F6" s="202"/>
      <c r="G6" s="202"/>
      <c r="H6" s="202"/>
      <c r="I6" s="202"/>
      <c r="J6" s="1"/>
    </row>
    <row r="7" spans="1:10" ht="12.75">
      <c r="A7" s="32"/>
      <c r="B7" s="33"/>
      <c r="C7" s="33"/>
      <c r="D7" s="201" t="s">
        <v>442</v>
      </c>
      <c r="E7" s="201"/>
      <c r="F7" s="202"/>
      <c r="G7" s="202"/>
      <c r="H7" s="202"/>
      <c r="I7" s="202"/>
      <c r="J7" s="2"/>
    </row>
    <row r="8" spans="1:10" ht="12.75">
      <c r="A8" s="32"/>
      <c r="B8" s="33"/>
      <c r="C8" s="33"/>
      <c r="D8" s="201" t="s">
        <v>439</v>
      </c>
      <c r="E8" s="201"/>
      <c r="F8" s="202"/>
      <c r="G8" s="202"/>
      <c r="H8" s="202"/>
      <c r="I8" s="202"/>
      <c r="J8" s="2"/>
    </row>
    <row r="9" spans="1:10" ht="12.75">
      <c r="A9" s="32"/>
      <c r="B9" s="32"/>
      <c r="C9" s="32"/>
      <c r="D9" s="32"/>
      <c r="E9" s="32"/>
      <c r="F9" s="2"/>
      <c r="G9" s="2"/>
      <c r="H9" s="2"/>
      <c r="I9" s="2"/>
      <c r="J9" s="2"/>
    </row>
    <row r="10" spans="1:10" ht="12.75">
      <c r="A10" s="217" t="s">
        <v>479</v>
      </c>
      <c r="B10" s="217"/>
      <c r="C10" s="217"/>
      <c r="D10" s="217"/>
      <c r="E10" s="217"/>
      <c r="F10" s="216"/>
      <c r="G10" s="216"/>
      <c r="H10" s="216"/>
      <c r="I10" s="216"/>
      <c r="J10" s="2"/>
    </row>
    <row r="11" spans="1:9" ht="29.25" customHeight="1">
      <c r="A11" s="217"/>
      <c r="B11" s="217"/>
      <c r="C11" s="217"/>
      <c r="D11" s="217"/>
      <c r="E11" s="217"/>
      <c r="F11" s="216"/>
      <c r="G11" s="216"/>
      <c r="H11" s="216"/>
      <c r="I11" s="216"/>
    </row>
    <row r="12" spans="1:5" ht="11.25" customHeight="1" thickBot="1">
      <c r="A12" s="119"/>
      <c r="B12" s="119"/>
      <c r="C12" s="119"/>
      <c r="D12" s="119"/>
      <c r="E12" s="119"/>
    </row>
    <row r="13" spans="1:9" ht="13.5" customHeight="1" thickBot="1">
      <c r="A13" s="236" t="s">
        <v>11</v>
      </c>
      <c r="B13" s="250" t="s">
        <v>12</v>
      </c>
      <c r="C13" s="230" t="s">
        <v>13</v>
      </c>
      <c r="D13" s="232" t="s">
        <v>14</v>
      </c>
      <c r="E13" s="240" t="s">
        <v>413</v>
      </c>
      <c r="F13" s="253"/>
      <c r="G13" s="253"/>
      <c r="H13" s="254"/>
      <c r="I13" s="255"/>
    </row>
    <row r="14" spans="1:9" ht="10.5" customHeight="1" thickBot="1">
      <c r="A14" s="237"/>
      <c r="B14" s="231"/>
      <c r="C14" s="231"/>
      <c r="D14" s="233"/>
      <c r="E14" s="244" t="s">
        <v>411</v>
      </c>
      <c r="F14" s="206" t="s">
        <v>179</v>
      </c>
      <c r="G14" s="206"/>
      <c r="H14" s="257" t="s">
        <v>179</v>
      </c>
      <c r="I14" s="258"/>
    </row>
    <row r="15" spans="1:9" ht="13.5" thickBot="1">
      <c r="A15" s="238"/>
      <c r="B15" s="251"/>
      <c r="C15" s="251"/>
      <c r="D15" s="252"/>
      <c r="E15" s="256"/>
      <c r="F15" s="120" t="s">
        <v>180</v>
      </c>
      <c r="G15" s="127" t="s">
        <v>181</v>
      </c>
      <c r="H15" s="130" t="s">
        <v>412</v>
      </c>
      <c r="I15" s="130" t="s">
        <v>440</v>
      </c>
    </row>
    <row r="16" spans="1:9" ht="12.75">
      <c r="A16" s="87"/>
      <c r="B16" s="49"/>
      <c r="C16" s="48"/>
      <c r="D16" s="50" t="s">
        <v>35</v>
      </c>
      <c r="E16" s="139">
        <f>E17+E78+E106+E181+E368+E375</f>
        <v>17711.45</v>
      </c>
      <c r="F16" s="139" t="e">
        <f>F17+F78+F106+F181+F368+F375</f>
        <v>#REF!</v>
      </c>
      <c r="G16" s="139" t="e">
        <f>G17+G78+G106+G181+G368+G375</f>
        <v>#REF!</v>
      </c>
      <c r="H16" s="139">
        <f>H17+H78+H106+H181+H368+H375</f>
        <v>18511.55</v>
      </c>
      <c r="I16" s="139">
        <f>I17+I78+I106+I181+I368+I375</f>
        <v>19200.449999999997</v>
      </c>
    </row>
    <row r="17" spans="1:9" ht="12.75">
      <c r="A17" s="88" t="s">
        <v>15</v>
      </c>
      <c r="B17" s="20"/>
      <c r="C17" s="20"/>
      <c r="D17" s="34" t="s">
        <v>21</v>
      </c>
      <c r="E17" s="125">
        <f>E18+E33+E25</f>
        <v>588.55</v>
      </c>
      <c r="F17" s="125" t="e">
        <f>F18+F33+F25</f>
        <v>#REF!</v>
      </c>
      <c r="G17" s="125" t="e">
        <f>G18+G33+G25</f>
        <v>#REF!</v>
      </c>
      <c r="H17" s="125">
        <f>H18+H33+H25</f>
        <v>2636.45</v>
      </c>
      <c r="I17" s="125">
        <f>I18+I33+I25</f>
        <v>1562.55</v>
      </c>
    </row>
    <row r="18" spans="1:9" ht="33.75">
      <c r="A18" s="89" t="s">
        <v>16</v>
      </c>
      <c r="B18" s="44"/>
      <c r="C18" s="44"/>
      <c r="D18" s="38" t="s">
        <v>36</v>
      </c>
      <c r="E18" s="125">
        <f>E19</f>
        <v>143.7</v>
      </c>
      <c r="F18" s="125">
        <f aca="true" t="shared" si="0" ref="F18:I21">F19</f>
        <v>164.4</v>
      </c>
      <c r="G18" s="125">
        <f t="shared" si="0"/>
        <v>164.4</v>
      </c>
      <c r="H18" s="125">
        <f t="shared" si="0"/>
        <v>143.7</v>
      </c>
      <c r="I18" s="125">
        <f t="shared" si="0"/>
        <v>143.7</v>
      </c>
    </row>
    <row r="19" spans="1:9" ht="12.75">
      <c r="A19" s="89" t="s">
        <v>16</v>
      </c>
      <c r="B19" s="44" t="s">
        <v>219</v>
      </c>
      <c r="C19" s="51"/>
      <c r="D19" s="38" t="s">
        <v>60</v>
      </c>
      <c r="E19" s="125">
        <f>E20</f>
        <v>143.7</v>
      </c>
      <c r="F19" s="125">
        <f t="shared" si="0"/>
        <v>164.4</v>
      </c>
      <c r="G19" s="125">
        <f t="shared" si="0"/>
        <v>164.4</v>
      </c>
      <c r="H19" s="125">
        <f t="shared" si="0"/>
        <v>143.7</v>
      </c>
      <c r="I19" s="125">
        <f t="shared" si="0"/>
        <v>143.7</v>
      </c>
    </row>
    <row r="20" spans="1:9" ht="22.5">
      <c r="A20" s="89" t="s">
        <v>16</v>
      </c>
      <c r="B20" s="44" t="s">
        <v>218</v>
      </c>
      <c r="C20" s="52"/>
      <c r="D20" s="38" t="s">
        <v>63</v>
      </c>
      <c r="E20" s="125">
        <f>E21</f>
        <v>143.7</v>
      </c>
      <c r="F20" s="125">
        <f t="shared" si="0"/>
        <v>164.4</v>
      </c>
      <c r="G20" s="125">
        <f t="shared" si="0"/>
        <v>164.4</v>
      </c>
      <c r="H20" s="125">
        <f t="shared" si="0"/>
        <v>143.7</v>
      </c>
      <c r="I20" s="125">
        <f t="shared" si="0"/>
        <v>143.7</v>
      </c>
    </row>
    <row r="21" spans="1:9" ht="12.75">
      <c r="A21" s="90" t="s">
        <v>16</v>
      </c>
      <c r="B21" s="51" t="s">
        <v>218</v>
      </c>
      <c r="C21" s="52"/>
      <c r="D21" s="53" t="s">
        <v>243</v>
      </c>
      <c r="E21" s="144">
        <f>E22</f>
        <v>143.7</v>
      </c>
      <c r="F21" s="144">
        <f t="shared" si="0"/>
        <v>164.4</v>
      </c>
      <c r="G21" s="144">
        <f t="shared" si="0"/>
        <v>164.4</v>
      </c>
      <c r="H21" s="144">
        <f t="shared" si="0"/>
        <v>143.7</v>
      </c>
      <c r="I21" s="144">
        <f t="shared" si="0"/>
        <v>143.7</v>
      </c>
    </row>
    <row r="22" spans="1:9" ht="12.75">
      <c r="A22" s="90" t="s">
        <v>16</v>
      </c>
      <c r="B22" s="51" t="s">
        <v>220</v>
      </c>
      <c r="C22" s="52"/>
      <c r="D22" s="35" t="s">
        <v>221</v>
      </c>
      <c r="E22" s="144">
        <f>E23+E24</f>
        <v>143.7</v>
      </c>
      <c r="F22" s="144">
        <f>F23+F24</f>
        <v>164.4</v>
      </c>
      <c r="G22" s="144">
        <f>G23+G24</f>
        <v>164.4</v>
      </c>
      <c r="H22" s="144">
        <f>H23+H24</f>
        <v>143.7</v>
      </c>
      <c r="I22" s="144">
        <f>I23+I24</f>
        <v>143.7</v>
      </c>
    </row>
    <row r="23" spans="1:9" ht="33.75">
      <c r="A23" s="90" t="s">
        <v>16</v>
      </c>
      <c r="B23" s="51" t="s">
        <v>220</v>
      </c>
      <c r="C23" s="14" t="s">
        <v>52</v>
      </c>
      <c r="D23" s="36" t="s">
        <v>53</v>
      </c>
      <c r="E23" s="144">
        <f>ВЕД!F25</f>
        <v>143.7</v>
      </c>
      <c r="F23" s="144">
        <f>ВЕД!G25</f>
        <v>164.4</v>
      </c>
      <c r="G23" s="144">
        <f>ВЕД!H25</f>
        <v>164.4</v>
      </c>
      <c r="H23" s="144">
        <f>ВЕД!I25</f>
        <v>143.7</v>
      </c>
      <c r="I23" s="144">
        <f>ВЕД!J25</f>
        <v>143.7</v>
      </c>
    </row>
    <row r="24" spans="1:9" ht="12.75">
      <c r="A24" s="90" t="s">
        <v>16</v>
      </c>
      <c r="B24" s="51" t="s">
        <v>220</v>
      </c>
      <c r="C24" s="14" t="s">
        <v>58</v>
      </c>
      <c r="D24" s="35" t="s">
        <v>59</v>
      </c>
      <c r="E24" s="144">
        <f>ВЕД!F26</f>
        <v>0</v>
      </c>
      <c r="F24" s="144">
        <f>ВЕД!G26</f>
        <v>0</v>
      </c>
      <c r="G24" s="144">
        <f>ВЕД!H26</f>
        <v>0</v>
      </c>
      <c r="H24" s="144">
        <f>ВЕД!I26</f>
        <v>0</v>
      </c>
      <c r="I24" s="144">
        <f>ВЕД!J26</f>
        <v>0</v>
      </c>
    </row>
    <row r="25" spans="1:9" ht="12.75" hidden="1">
      <c r="A25" s="88" t="s">
        <v>420</v>
      </c>
      <c r="B25" s="20"/>
      <c r="C25" s="20"/>
      <c r="D25" s="38" t="s">
        <v>421</v>
      </c>
      <c r="E25" s="145">
        <f aca="true" t="shared" si="1" ref="E25:I31">E26</f>
        <v>0</v>
      </c>
      <c r="F25" s="145">
        <f t="shared" si="1"/>
        <v>0</v>
      </c>
      <c r="G25" s="145">
        <f t="shared" si="1"/>
        <v>0</v>
      </c>
      <c r="H25" s="145">
        <f t="shared" si="1"/>
        <v>0</v>
      </c>
      <c r="I25" s="145">
        <f t="shared" si="1"/>
        <v>0</v>
      </c>
    </row>
    <row r="26" spans="1:9" ht="12.75" hidden="1">
      <c r="A26" s="88" t="s">
        <v>420</v>
      </c>
      <c r="B26" s="20" t="s">
        <v>219</v>
      </c>
      <c r="C26" s="74"/>
      <c r="D26" s="38" t="s">
        <v>60</v>
      </c>
      <c r="E26" s="145">
        <f t="shared" si="1"/>
        <v>0</v>
      </c>
      <c r="F26" s="145">
        <f t="shared" si="1"/>
        <v>0</v>
      </c>
      <c r="G26" s="145">
        <f t="shared" si="1"/>
        <v>0</v>
      </c>
      <c r="H26" s="145">
        <f t="shared" si="1"/>
        <v>0</v>
      </c>
      <c r="I26" s="145">
        <f t="shared" si="1"/>
        <v>0</v>
      </c>
    </row>
    <row r="27" spans="1:9" ht="22.5" hidden="1">
      <c r="A27" s="88" t="s">
        <v>420</v>
      </c>
      <c r="B27" s="20" t="s">
        <v>414</v>
      </c>
      <c r="C27" s="74"/>
      <c r="D27" s="38" t="s">
        <v>415</v>
      </c>
      <c r="E27" s="145">
        <f t="shared" si="1"/>
        <v>0</v>
      </c>
      <c r="F27" s="145">
        <f t="shared" si="1"/>
        <v>0</v>
      </c>
      <c r="G27" s="145">
        <f t="shared" si="1"/>
        <v>0</v>
      </c>
      <c r="H27" s="145">
        <f t="shared" si="1"/>
        <v>0</v>
      </c>
      <c r="I27" s="145">
        <f t="shared" si="1"/>
        <v>0</v>
      </c>
    </row>
    <row r="28" spans="1:9" ht="12.75" hidden="1">
      <c r="A28" s="91" t="s">
        <v>420</v>
      </c>
      <c r="B28" s="14" t="s">
        <v>414</v>
      </c>
      <c r="C28" s="21"/>
      <c r="D28" s="53" t="s">
        <v>243</v>
      </c>
      <c r="E28" s="144">
        <f t="shared" si="1"/>
        <v>0</v>
      </c>
      <c r="F28" s="144">
        <f t="shared" si="1"/>
        <v>0</v>
      </c>
      <c r="G28" s="144">
        <f t="shared" si="1"/>
        <v>0</v>
      </c>
      <c r="H28" s="144">
        <f t="shared" si="1"/>
        <v>0</v>
      </c>
      <c r="I28" s="144">
        <f t="shared" si="1"/>
        <v>0</v>
      </c>
    </row>
    <row r="29" spans="1:9" ht="12.75" hidden="1">
      <c r="A29" s="91" t="s">
        <v>420</v>
      </c>
      <c r="B29" s="14" t="s">
        <v>416</v>
      </c>
      <c r="C29" s="74"/>
      <c r="D29" s="35" t="s">
        <v>221</v>
      </c>
      <c r="E29" s="144">
        <f t="shared" si="1"/>
        <v>0</v>
      </c>
      <c r="F29" s="144">
        <f t="shared" si="1"/>
        <v>0</v>
      </c>
      <c r="G29" s="144">
        <f t="shared" si="1"/>
        <v>0</v>
      </c>
      <c r="H29" s="144">
        <f t="shared" si="1"/>
        <v>0</v>
      </c>
      <c r="I29" s="144">
        <f t="shared" si="1"/>
        <v>0</v>
      </c>
    </row>
    <row r="30" spans="1:9" ht="22.5" hidden="1">
      <c r="A30" s="91" t="s">
        <v>420</v>
      </c>
      <c r="B30" s="14" t="s">
        <v>417</v>
      </c>
      <c r="C30" s="74"/>
      <c r="D30" s="53" t="s">
        <v>419</v>
      </c>
      <c r="E30" s="144">
        <f t="shared" si="1"/>
        <v>0</v>
      </c>
      <c r="F30" s="144">
        <f t="shared" si="1"/>
        <v>0</v>
      </c>
      <c r="G30" s="144">
        <f t="shared" si="1"/>
        <v>0</v>
      </c>
      <c r="H30" s="144">
        <f t="shared" si="1"/>
        <v>0</v>
      </c>
      <c r="I30" s="144">
        <f t="shared" si="1"/>
        <v>0</v>
      </c>
    </row>
    <row r="31" spans="1:9" ht="12.75" hidden="1">
      <c r="A31" s="91" t="s">
        <v>420</v>
      </c>
      <c r="B31" s="14" t="s">
        <v>418</v>
      </c>
      <c r="C31" s="74"/>
      <c r="D31" s="36" t="s">
        <v>64</v>
      </c>
      <c r="E31" s="144">
        <f t="shared" si="1"/>
        <v>0</v>
      </c>
      <c r="F31" s="144">
        <f t="shared" si="1"/>
        <v>0</v>
      </c>
      <c r="G31" s="144">
        <f t="shared" si="1"/>
        <v>0</v>
      </c>
      <c r="H31" s="144">
        <f t="shared" si="1"/>
        <v>0</v>
      </c>
      <c r="I31" s="144">
        <f t="shared" si="1"/>
        <v>0</v>
      </c>
    </row>
    <row r="32" spans="1:9" ht="12.75" hidden="1">
      <c r="A32" s="91" t="s">
        <v>420</v>
      </c>
      <c r="B32" s="14" t="s">
        <v>418</v>
      </c>
      <c r="C32" s="21" t="s">
        <v>58</v>
      </c>
      <c r="D32" s="36" t="s">
        <v>59</v>
      </c>
      <c r="E32" s="144">
        <f>ВЕД!F36</f>
        <v>0</v>
      </c>
      <c r="F32" s="144">
        <f>ВЕД!G36</f>
        <v>0</v>
      </c>
      <c r="G32" s="144">
        <f>ВЕД!H36</f>
        <v>0</v>
      </c>
      <c r="H32" s="144">
        <f>ВЕД!I36</f>
        <v>0</v>
      </c>
      <c r="I32" s="144">
        <f>ВЕД!J36</f>
        <v>0</v>
      </c>
    </row>
    <row r="33" spans="1:9" ht="12.75">
      <c r="A33" s="88" t="s">
        <v>38</v>
      </c>
      <c r="B33" s="20"/>
      <c r="C33" s="20"/>
      <c r="D33" s="34" t="s">
        <v>22</v>
      </c>
      <c r="E33" s="125">
        <f>E44+E34+E69</f>
        <v>444.85</v>
      </c>
      <c r="F33" s="125" t="e">
        <f>F44+F34+F69</f>
        <v>#REF!</v>
      </c>
      <c r="G33" s="125" t="e">
        <f>G44+G34+G69</f>
        <v>#REF!</v>
      </c>
      <c r="H33" s="125">
        <f>H44+H34+H69</f>
        <v>2492.75</v>
      </c>
      <c r="I33" s="125">
        <f>I44+I34+I69</f>
        <v>1418.85</v>
      </c>
    </row>
    <row r="34" spans="1:9" ht="22.5">
      <c r="A34" s="88" t="s">
        <v>38</v>
      </c>
      <c r="B34" s="20" t="s">
        <v>222</v>
      </c>
      <c r="C34" s="20"/>
      <c r="D34" s="38" t="s">
        <v>432</v>
      </c>
      <c r="E34" s="125">
        <f>E35</f>
        <v>250</v>
      </c>
      <c r="F34" s="125">
        <f>F35</f>
        <v>0</v>
      </c>
      <c r="G34" s="125">
        <f>G35</f>
        <v>0</v>
      </c>
      <c r="H34" s="125">
        <f>H35</f>
        <v>2203.9</v>
      </c>
      <c r="I34" s="125">
        <f>I35</f>
        <v>1160</v>
      </c>
    </row>
    <row r="35" spans="1:9" ht="21.75">
      <c r="A35" s="88" t="s">
        <v>38</v>
      </c>
      <c r="B35" s="20" t="s">
        <v>223</v>
      </c>
      <c r="C35" s="20"/>
      <c r="D35" s="179" t="s">
        <v>160</v>
      </c>
      <c r="E35" s="125">
        <f aca="true" t="shared" si="2" ref="E35:I36">E36</f>
        <v>250</v>
      </c>
      <c r="F35" s="125">
        <f t="shared" si="2"/>
        <v>0</v>
      </c>
      <c r="G35" s="125">
        <f t="shared" si="2"/>
        <v>0</v>
      </c>
      <c r="H35" s="125">
        <f t="shared" si="2"/>
        <v>2203.9</v>
      </c>
      <c r="I35" s="125">
        <f t="shared" si="2"/>
        <v>1160</v>
      </c>
    </row>
    <row r="36" spans="1:9" ht="12.75">
      <c r="A36" s="91" t="s">
        <v>38</v>
      </c>
      <c r="B36" s="14" t="s">
        <v>224</v>
      </c>
      <c r="C36" s="14"/>
      <c r="D36" s="35" t="s">
        <v>161</v>
      </c>
      <c r="E36" s="140">
        <f>E37</f>
        <v>250</v>
      </c>
      <c r="F36" s="140">
        <f t="shared" si="2"/>
        <v>0</v>
      </c>
      <c r="G36" s="140">
        <f t="shared" si="2"/>
        <v>0</v>
      </c>
      <c r="H36" s="140">
        <f t="shared" si="2"/>
        <v>2203.9</v>
      </c>
      <c r="I36" s="140">
        <f t="shared" si="2"/>
        <v>1160</v>
      </c>
    </row>
    <row r="37" spans="1:9" ht="12.75">
      <c r="A37" s="91" t="s">
        <v>38</v>
      </c>
      <c r="B37" s="14" t="s">
        <v>225</v>
      </c>
      <c r="C37" s="14"/>
      <c r="D37" s="35" t="s">
        <v>221</v>
      </c>
      <c r="E37" s="140">
        <f>E38+E40+E42</f>
        <v>250</v>
      </c>
      <c r="F37" s="140">
        <f>F38+F40+F42</f>
        <v>0</v>
      </c>
      <c r="G37" s="140">
        <f>G38+G40+G42</f>
        <v>0</v>
      </c>
      <c r="H37" s="140">
        <f>H38+H40+H42</f>
        <v>2203.9</v>
      </c>
      <c r="I37" s="140">
        <f>I38+I40+I42</f>
        <v>1160</v>
      </c>
    </row>
    <row r="38" spans="1:9" ht="45">
      <c r="A38" s="91" t="s">
        <v>38</v>
      </c>
      <c r="B38" s="14" t="s">
        <v>226</v>
      </c>
      <c r="C38" s="14"/>
      <c r="D38" s="53" t="s">
        <v>162</v>
      </c>
      <c r="E38" s="140">
        <f>E39</f>
        <v>0</v>
      </c>
      <c r="F38" s="140">
        <f>F39</f>
        <v>0</v>
      </c>
      <c r="G38" s="140">
        <f>G39</f>
        <v>0</v>
      </c>
      <c r="H38" s="140">
        <f>H39</f>
        <v>1500</v>
      </c>
      <c r="I38" s="140">
        <f>I39</f>
        <v>0</v>
      </c>
    </row>
    <row r="39" spans="1:9" ht="22.5">
      <c r="A39" s="91" t="s">
        <v>38</v>
      </c>
      <c r="B39" s="14" t="s">
        <v>226</v>
      </c>
      <c r="C39" s="14" t="s">
        <v>55</v>
      </c>
      <c r="D39" s="36" t="s">
        <v>436</v>
      </c>
      <c r="E39" s="140">
        <f>ВЕД!F43</f>
        <v>0</v>
      </c>
      <c r="F39" s="140">
        <f>ВЕД!G43</f>
        <v>0</v>
      </c>
      <c r="G39" s="140">
        <f>ВЕД!H43</f>
        <v>0</v>
      </c>
      <c r="H39" s="140">
        <f>ВЕД!I43</f>
        <v>1500</v>
      </c>
      <c r="I39" s="140">
        <f>ВЕД!J43</f>
        <v>0</v>
      </c>
    </row>
    <row r="40" spans="1:9" ht="12.75">
      <c r="A40" s="91" t="s">
        <v>38</v>
      </c>
      <c r="B40" s="14" t="s">
        <v>429</v>
      </c>
      <c r="C40" s="14"/>
      <c r="D40" s="55" t="s">
        <v>430</v>
      </c>
      <c r="E40" s="140">
        <f>E41</f>
        <v>0</v>
      </c>
      <c r="F40" s="140">
        <f>F41</f>
        <v>0</v>
      </c>
      <c r="G40" s="140">
        <f>G41</f>
        <v>0</v>
      </c>
      <c r="H40" s="140">
        <f>H41</f>
        <v>453.9</v>
      </c>
      <c r="I40" s="140">
        <f>I41</f>
        <v>500</v>
      </c>
    </row>
    <row r="41" spans="1:9" ht="22.5">
      <c r="A41" s="91" t="s">
        <v>38</v>
      </c>
      <c r="B41" s="14" t="s">
        <v>429</v>
      </c>
      <c r="C41" s="14" t="s">
        <v>55</v>
      </c>
      <c r="D41" s="36" t="s">
        <v>436</v>
      </c>
      <c r="E41" s="140">
        <f>ВЕД!F45</f>
        <v>0</v>
      </c>
      <c r="F41" s="140">
        <f>ВЕД!G45</f>
        <v>0</v>
      </c>
      <c r="G41" s="140">
        <f>ВЕД!H45</f>
        <v>0</v>
      </c>
      <c r="H41" s="140">
        <f>ВЕД!I45</f>
        <v>453.9</v>
      </c>
      <c r="I41" s="140">
        <f>ВЕД!J45</f>
        <v>500</v>
      </c>
    </row>
    <row r="42" spans="1:9" ht="12.75">
      <c r="A42" s="91" t="s">
        <v>38</v>
      </c>
      <c r="B42" s="14" t="s">
        <v>448</v>
      </c>
      <c r="C42" s="14"/>
      <c r="D42" s="55" t="s">
        <v>449</v>
      </c>
      <c r="E42" s="140">
        <f>E43</f>
        <v>250</v>
      </c>
      <c r="F42" s="140">
        <f>F43</f>
        <v>0</v>
      </c>
      <c r="G42" s="140">
        <f>G43</f>
        <v>0</v>
      </c>
      <c r="H42" s="140">
        <f>H43</f>
        <v>250</v>
      </c>
      <c r="I42" s="140">
        <f>I43</f>
        <v>660</v>
      </c>
    </row>
    <row r="43" spans="1:9" ht="22.5">
      <c r="A43" s="91" t="s">
        <v>38</v>
      </c>
      <c r="B43" s="14" t="s">
        <v>448</v>
      </c>
      <c r="C43" s="14" t="s">
        <v>55</v>
      </c>
      <c r="D43" s="36" t="s">
        <v>436</v>
      </c>
      <c r="E43" s="140">
        <f>ВЕД!F47</f>
        <v>250</v>
      </c>
      <c r="F43" s="140">
        <f>ВЕД!G47</f>
        <v>0</v>
      </c>
      <c r="G43" s="140">
        <f>ВЕД!H47</f>
        <v>0</v>
      </c>
      <c r="H43" s="140">
        <f>ВЕД!I47</f>
        <v>250</v>
      </c>
      <c r="I43" s="140">
        <f>ВЕД!J47</f>
        <v>660</v>
      </c>
    </row>
    <row r="44" spans="1:9" ht="33.75">
      <c r="A44" s="88" t="s">
        <v>38</v>
      </c>
      <c r="B44" s="20" t="s">
        <v>227</v>
      </c>
      <c r="C44" s="20"/>
      <c r="D44" s="34" t="s">
        <v>433</v>
      </c>
      <c r="E44" s="125">
        <f>E45+E62</f>
        <v>180</v>
      </c>
      <c r="F44" s="125" t="e">
        <f>F45+F62</f>
        <v>#REF!</v>
      </c>
      <c r="G44" s="125" t="e">
        <f>G45+G62</f>
        <v>#REF!</v>
      </c>
      <c r="H44" s="125">
        <f>H45+H62</f>
        <v>274</v>
      </c>
      <c r="I44" s="125">
        <f>I45+I62</f>
        <v>244</v>
      </c>
    </row>
    <row r="45" spans="1:9" ht="12.75">
      <c r="A45" s="88" t="s">
        <v>38</v>
      </c>
      <c r="B45" s="20" t="s">
        <v>228</v>
      </c>
      <c r="C45" s="177"/>
      <c r="D45" s="178" t="s">
        <v>1</v>
      </c>
      <c r="E45" s="125">
        <f>E46+E54</f>
        <v>104</v>
      </c>
      <c r="F45" s="125" t="e">
        <f>F46+F54</f>
        <v>#REF!</v>
      </c>
      <c r="G45" s="125" t="e">
        <f>G46+G54</f>
        <v>#REF!</v>
      </c>
      <c r="H45" s="125">
        <f>H46+H54</f>
        <v>184</v>
      </c>
      <c r="I45" s="125">
        <f>I46+I54</f>
        <v>154</v>
      </c>
    </row>
    <row r="46" spans="1:9" ht="23.25" customHeight="1">
      <c r="A46" s="91" t="s">
        <v>38</v>
      </c>
      <c r="B46" s="14" t="s">
        <v>229</v>
      </c>
      <c r="C46" s="54"/>
      <c r="D46" s="36" t="s">
        <v>107</v>
      </c>
      <c r="E46" s="140">
        <f>E48+E50+E52</f>
        <v>60</v>
      </c>
      <c r="F46" s="140" t="e">
        <f>F48+F50+F52</f>
        <v>#REF!</v>
      </c>
      <c r="G46" s="140" t="e">
        <f>G48+G50+G52</f>
        <v>#REF!</v>
      </c>
      <c r="H46" s="140">
        <f>H48+H50+H52</f>
        <v>140</v>
      </c>
      <c r="I46" s="140">
        <f>I48+I50+I52</f>
        <v>140</v>
      </c>
    </row>
    <row r="47" spans="1:9" ht="12.75">
      <c r="A47" s="91" t="s">
        <v>38</v>
      </c>
      <c r="B47" s="14" t="s">
        <v>230</v>
      </c>
      <c r="C47" s="54"/>
      <c r="D47" s="35" t="s">
        <v>221</v>
      </c>
      <c r="E47" s="140">
        <f>E48+E50</f>
        <v>60</v>
      </c>
      <c r="F47" s="140">
        <f>F48+F50</f>
        <v>0</v>
      </c>
      <c r="G47" s="140">
        <f>G48+G50</f>
        <v>0</v>
      </c>
      <c r="H47" s="140">
        <f>H48+H50</f>
        <v>130</v>
      </c>
      <c r="I47" s="140">
        <f>I48+I50</f>
        <v>130</v>
      </c>
    </row>
    <row r="48" spans="1:9" ht="36" customHeight="1">
      <c r="A48" s="91" t="s">
        <v>38</v>
      </c>
      <c r="B48" s="14" t="s">
        <v>231</v>
      </c>
      <c r="C48" s="54"/>
      <c r="D48" s="55" t="s">
        <v>108</v>
      </c>
      <c r="E48" s="140">
        <f>E49</f>
        <v>30</v>
      </c>
      <c r="F48" s="140">
        <f>F49</f>
        <v>0</v>
      </c>
      <c r="G48" s="140">
        <f>G49</f>
        <v>0</v>
      </c>
      <c r="H48" s="140">
        <f>H49</f>
        <v>100</v>
      </c>
      <c r="I48" s="140">
        <f>I49</f>
        <v>100</v>
      </c>
    </row>
    <row r="49" spans="1:9" ht="22.5">
      <c r="A49" s="91" t="s">
        <v>38</v>
      </c>
      <c r="B49" s="14" t="s">
        <v>231</v>
      </c>
      <c r="C49" s="21" t="s">
        <v>55</v>
      </c>
      <c r="D49" s="36" t="s">
        <v>436</v>
      </c>
      <c r="E49" s="140">
        <f>ВЕД!F53</f>
        <v>30</v>
      </c>
      <c r="F49" s="140">
        <f>ВЕД!G53</f>
        <v>0</v>
      </c>
      <c r="G49" s="140">
        <f>ВЕД!H53</f>
        <v>0</v>
      </c>
      <c r="H49" s="140">
        <f>ВЕД!I53</f>
        <v>100</v>
      </c>
      <c r="I49" s="140">
        <f>ВЕД!J53</f>
        <v>100</v>
      </c>
    </row>
    <row r="50" spans="1:9" ht="22.5">
      <c r="A50" s="91" t="s">
        <v>38</v>
      </c>
      <c r="B50" s="14" t="s">
        <v>232</v>
      </c>
      <c r="C50" s="21"/>
      <c r="D50" s="55" t="s">
        <v>109</v>
      </c>
      <c r="E50" s="140">
        <f>E51</f>
        <v>30</v>
      </c>
      <c r="F50" s="140">
        <f>F51</f>
        <v>0</v>
      </c>
      <c r="G50" s="140">
        <f>G51</f>
        <v>0</v>
      </c>
      <c r="H50" s="140">
        <f>H51</f>
        <v>30</v>
      </c>
      <c r="I50" s="140">
        <f>I51</f>
        <v>30</v>
      </c>
    </row>
    <row r="51" spans="1:9" ht="21.75" customHeight="1">
      <c r="A51" s="91" t="s">
        <v>38</v>
      </c>
      <c r="B51" s="14" t="s">
        <v>232</v>
      </c>
      <c r="C51" s="21" t="s">
        <v>55</v>
      </c>
      <c r="D51" s="36" t="s">
        <v>436</v>
      </c>
      <c r="E51" s="140">
        <f>ВЕД!F55</f>
        <v>30</v>
      </c>
      <c r="F51" s="140">
        <f>ВЕД!G55</f>
        <v>0</v>
      </c>
      <c r="G51" s="140">
        <f>ВЕД!H55</f>
        <v>0</v>
      </c>
      <c r="H51" s="140">
        <f>ВЕД!I55</f>
        <v>30</v>
      </c>
      <c r="I51" s="140">
        <f>ВЕД!J55</f>
        <v>30</v>
      </c>
    </row>
    <row r="52" spans="1:9" ht="12.75">
      <c r="A52" s="91" t="s">
        <v>38</v>
      </c>
      <c r="B52" s="14" t="s">
        <v>233</v>
      </c>
      <c r="C52" s="21"/>
      <c r="D52" s="55" t="s">
        <v>110</v>
      </c>
      <c r="E52" s="140">
        <f>E53</f>
        <v>0</v>
      </c>
      <c r="F52" s="140" t="e">
        <f>F53</f>
        <v>#REF!</v>
      </c>
      <c r="G52" s="140" t="e">
        <f>G53</f>
        <v>#REF!</v>
      </c>
      <c r="H52" s="140">
        <f>H53</f>
        <v>10</v>
      </c>
      <c r="I52" s="140">
        <f>I53</f>
        <v>10</v>
      </c>
    </row>
    <row r="53" spans="1:9" ht="24" customHeight="1">
      <c r="A53" s="91" t="s">
        <v>38</v>
      </c>
      <c r="B53" s="14" t="s">
        <v>233</v>
      </c>
      <c r="C53" s="21" t="s">
        <v>55</v>
      </c>
      <c r="D53" s="36" t="s">
        <v>436</v>
      </c>
      <c r="E53" s="140">
        <f>ВЕД!F57</f>
        <v>0</v>
      </c>
      <c r="F53" s="140" t="e">
        <f>ВЕД!G57</f>
        <v>#REF!</v>
      </c>
      <c r="G53" s="140" t="e">
        <f>ВЕД!H57</f>
        <v>#REF!</v>
      </c>
      <c r="H53" s="140">
        <f>ВЕД!I57</f>
        <v>10</v>
      </c>
      <c r="I53" s="140">
        <f>ВЕД!J57</f>
        <v>10</v>
      </c>
    </row>
    <row r="54" spans="1:9" ht="12.75">
      <c r="A54" s="91" t="s">
        <v>38</v>
      </c>
      <c r="B54" s="14" t="s">
        <v>234</v>
      </c>
      <c r="C54" s="21"/>
      <c r="D54" s="36" t="s">
        <v>111</v>
      </c>
      <c r="E54" s="140">
        <f>E55</f>
        <v>44</v>
      </c>
      <c r="F54" s="140">
        <f>F55</f>
        <v>0</v>
      </c>
      <c r="G54" s="140">
        <f>G55</f>
        <v>0</v>
      </c>
      <c r="H54" s="140">
        <f>H55</f>
        <v>44</v>
      </c>
      <c r="I54" s="140">
        <f>I55</f>
        <v>14</v>
      </c>
    </row>
    <row r="55" spans="1:9" ht="12.75">
      <c r="A55" s="91" t="s">
        <v>38</v>
      </c>
      <c r="B55" s="14" t="s">
        <v>235</v>
      </c>
      <c r="C55" s="21"/>
      <c r="D55" s="35" t="s">
        <v>221</v>
      </c>
      <c r="E55" s="140">
        <f>E58+E56+E60</f>
        <v>44</v>
      </c>
      <c r="F55" s="140">
        <f>F58+F56+F60</f>
        <v>0</v>
      </c>
      <c r="G55" s="140">
        <f>G58+G56+G60</f>
        <v>0</v>
      </c>
      <c r="H55" s="140">
        <f>H58+H56+H60</f>
        <v>44</v>
      </c>
      <c r="I55" s="140">
        <f>I58+I56+I60</f>
        <v>14</v>
      </c>
    </row>
    <row r="56" spans="1:9" ht="45">
      <c r="A56" s="91" t="s">
        <v>38</v>
      </c>
      <c r="B56" s="14" t="s">
        <v>373</v>
      </c>
      <c r="C56" s="21"/>
      <c r="D56" s="35" t="s">
        <v>477</v>
      </c>
      <c r="E56" s="140">
        <f>E57</f>
        <v>14</v>
      </c>
      <c r="F56" s="140">
        <f>F57</f>
        <v>0</v>
      </c>
      <c r="G56" s="140">
        <f>G57</f>
        <v>0</v>
      </c>
      <c r="H56" s="140">
        <f>H57</f>
        <v>14</v>
      </c>
      <c r="I56" s="140">
        <f>I57</f>
        <v>14</v>
      </c>
    </row>
    <row r="57" spans="1:9" ht="22.5" customHeight="1">
      <c r="A57" s="91" t="s">
        <v>38</v>
      </c>
      <c r="B57" s="14" t="s">
        <v>373</v>
      </c>
      <c r="C57" s="21" t="s">
        <v>55</v>
      </c>
      <c r="D57" s="36" t="s">
        <v>436</v>
      </c>
      <c r="E57" s="140">
        <f>ВЕД!F61</f>
        <v>14</v>
      </c>
      <c r="F57" s="140">
        <f>ВЕД!G61</f>
        <v>0</v>
      </c>
      <c r="G57" s="140">
        <f>ВЕД!H61</f>
        <v>0</v>
      </c>
      <c r="H57" s="140">
        <f>ВЕД!I61</f>
        <v>14</v>
      </c>
      <c r="I57" s="140">
        <f>ВЕД!J61</f>
        <v>14</v>
      </c>
    </row>
    <row r="58" spans="1:9" ht="12.75">
      <c r="A58" s="91" t="s">
        <v>38</v>
      </c>
      <c r="B58" s="14" t="s">
        <v>370</v>
      </c>
      <c r="C58" s="21"/>
      <c r="D58" s="36" t="s">
        <v>371</v>
      </c>
      <c r="E58" s="140">
        <f>E59</f>
        <v>8</v>
      </c>
      <c r="F58" s="140">
        <f>F59</f>
        <v>0</v>
      </c>
      <c r="G58" s="140">
        <f>G59</f>
        <v>0</v>
      </c>
      <c r="H58" s="140">
        <f>H59</f>
        <v>8</v>
      </c>
      <c r="I58" s="140">
        <f>I59</f>
        <v>0</v>
      </c>
    </row>
    <row r="59" spans="1:9" ht="24" customHeight="1">
      <c r="A59" s="91" t="s">
        <v>38</v>
      </c>
      <c r="B59" s="14" t="s">
        <v>370</v>
      </c>
      <c r="C59" s="21" t="s">
        <v>55</v>
      </c>
      <c r="D59" s="36" t="s">
        <v>436</v>
      </c>
      <c r="E59" s="140">
        <f>ВЕД!F63</f>
        <v>8</v>
      </c>
      <c r="F59" s="140">
        <f>ВЕД!G63</f>
        <v>0</v>
      </c>
      <c r="G59" s="140">
        <f>ВЕД!H63</f>
        <v>0</v>
      </c>
      <c r="H59" s="140">
        <f>ВЕД!I63</f>
        <v>8</v>
      </c>
      <c r="I59" s="140">
        <f>ВЕД!J63</f>
        <v>0</v>
      </c>
    </row>
    <row r="60" spans="1:9" ht="12.75">
      <c r="A60" s="91" t="s">
        <v>38</v>
      </c>
      <c r="B60" s="14" t="s">
        <v>402</v>
      </c>
      <c r="C60" s="21"/>
      <c r="D60" s="36" t="s">
        <v>403</v>
      </c>
      <c r="E60" s="140">
        <f>E61</f>
        <v>22</v>
      </c>
      <c r="F60" s="140">
        <f>F61</f>
        <v>0</v>
      </c>
      <c r="G60" s="140">
        <f>G61</f>
        <v>0</v>
      </c>
      <c r="H60" s="140">
        <f>H61</f>
        <v>22</v>
      </c>
      <c r="I60" s="140">
        <f>I61</f>
        <v>0</v>
      </c>
    </row>
    <row r="61" spans="1:9" ht="21.75" customHeight="1">
      <c r="A61" s="91" t="s">
        <v>38</v>
      </c>
      <c r="B61" s="14" t="s">
        <v>402</v>
      </c>
      <c r="C61" s="21" t="s">
        <v>55</v>
      </c>
      <c r="D61" s="36" t="s">
        <v>436</v>
      </c>
      <c r="E61" s="140">
        <f>ВЕД!F65</f>
        <v>22</v>
      </c>
      <c r="F61" s="140">
        <f>ВЕД!G65</f>
        <v>0</v>
      </c>
      <c r="G61" s="140">
        <f>ВЕД!H65</f>
        <v>0</v>
      </c>
      <c r="H61" s="140">
        <f>ВЕД!I65</f>
        <v>22</v>
      </c>
      <c r="I61" s="140">
        <f>ВЕД!J65</f>
        <v>0</v>
      </c>
    </row>
    <row r="62" spans="1:9" ht="12.75">
      <c r="A62" s="91" t="s">
        <v>38</v>
      </c>
      <c r="B62" s="14" t="s">
        <v>236</v>
      </c>
      <c r="C62" s="56"/>
      <c r="D62" s="55" t="s">
        <v>2</v>
      </c>
      <c r="E62" s="140">
        <f aca="true" t="shared" si="3" ref="E62:I63">E63</f>
        <v>76</v>
      </c>
      <c r="F62" s="140">
        <f t="shared" si="3"/>
        <v>0</v>
      </c>
      <c r="G62" s="140">
        <f t="shared" si="3"/>
        <v>0</v>
      </c>
      <c r="H62" s="140">
        <f t="shared" si="3"/>
        <v>90</v>
      </c>
      <c r="I62" s="140">
        <f t="shared" si="3"/>
        <v>90</v>
      </c>
    </row>
    <row r="63" spans="1:9" ht="22.5">
      <c r="A63" s="91" t="s">
        <v>38</v>
      </c>
      <c r="B63" s="14" t="s">
        <v>237</v>
      </c>
      <c r="C63" s="56"/>
      <c r="D63" s="36" t="s">
        <v>113</v>
      </c>
      <c r="E63" s="140">
        <f t="shared" si="3"/>
        <v>76</v>
      </c>
      <c r="F63" s="140">
        <f t="shared" si="3"/>
        <v>0</v>
      </c>
      <c r="G63" s="140">
        <f t="shared" si="3"/>
        <v>0</v>
      </c>
      <c r="H63" s="140">
        <f t="shared" si="3"/>
        <v>90</v>
      </c>
      <c r="I63" s="140">
        <f t="shared" si="3"/>
        <v>90</v>
      </c>
    </row>
    <row r="64" spans="1:9" ht="12.75">
      <c r="A64" s="91" t="s">
        <v>38</v>
      </c>
      <c r="B64" s="14" t="s">
        <v>238</v>
      </c>
      <c r="C64" s="56"/>
      <c r="D64" s="35" t="s">
        <v>221</v>
      </c>
      <c r="E64" s="176">
        <f>E65+E67</f>
        <v>76</v>
      </c>
      <c r="F64" s="176">
        <f>F65+F67</f>
        <v>0</v>
      </c>
      <c r="G64" s="176">
        <f>G65+G67</f>
        <v>0</v>
      </c>
      <c r="H64" s="176">
        <f>H65+H67</f>
        <v>90</v>
      </c>
      <c r="I64" s="176">
        <f>I65+I67</f>
        <v>90</v>
      </c>
    </row>
    <row r="65" spans="1:9" ht="12.75">
      <c r="A65" s="91" t="s">
        <v>38</v>
      </c>
      <c r="B65" s="14" t="s">
        <v>239</v>
      </c>
      <c r="C65" s="56"/>
      <c r="D65" s="55" t="s">
        <v>112</v>
      </c>
      <c r="E65" s="176">
        <f>E66</f>
        <v>76</v>
      </c>
      <c r="F65" s="176">
        <f>F66</f>
        <v>0</v>
      </c>
      <c r="G65" s="176">
        <f>G66</f>
        <v>0</v>
      </c>
      <c r="H65" s="176">
        <f>H66</f>
        <v>90</v>
      </c>
      <c r="I65" s="176">
        <f>I66</f>
        <v>90</v>
      </c>
    </row>
    <row r="66" spans="1:9" ht="25.5" customHeight="1">
      <c r="A66" s="91" t="s">
        <v>38</v>
      </c>
      <c r="B66" s="14" t="s">
        <v>239</v>
      </c>
      <c r="C66" s="21" t="s">
        <v>55</v>
      </c>
      <c r="D66" s="36" t="s">
        <v>436</v>
      </c>
      <c r="E66" s="176">
        <f>ВЕД!F70</f>
        <v>76</v>
      </c>
      <c r="F66" s="176">
        <f>ВЕД!G70</f>
        <v>0</v>
      </c>
      <c r="G66" s="176">
        <f>ВЕД!H70</f>
        <v>0</v>
      </c>
      <c r="H66" s="176">
        <f>ВЕД!I70</f>
        <v>90</v>
      </c>
      <c r="I66" s="176">
        <f>ВЕД!J70</f>
        <v>90</v>
      </c>
    </row>
    <row r="67" spans="1:9" ht="22.5">
      <c r="A67" s="91" t="s">
        <v>38</v>
      </c>
      <c r="B67" s="14" t="s">
        <v>404</v>
      </c>
      <c r="C67" s="21"/>
      <c r="D67" s="35" t="s">
        <v>406</v>
      </c>
      <c r="E67" s="176">
        <f>E68</f>
        <v>0</v>
      </c>
      <c r="F67" s="176">
        <f>F68</f>
        <v>0</v>
      </c>
      <c r="G67" s="176">
        <f>G68</f>
        <v>0</v>
      </c>
      <c r="H67" s="176">
        <f>H68</f>
        <v>0</v>
      </c>
      <c r="I67" s="176">
        <f>I68</f>
        <v>0</v>
      </c>
    </row>
    <row r="68" spans="1:9" ht="21" customHeight="1">
      <c r="A68" s="91" t="s">
        <v>38</v>
      </c>
      <c r="B68" s="14" t="s">
        <v>405</v>
      </c>
      <c r="C68" s="21" t="s">
        <v>55</v>
      </c>
      <c r="D68" s="36" t="s">
        <v>436</v>
      </c>
      <c r="E68" s="176">
        <f>ВЕД!F72</f>
        <v>0</v>
      </c>
      <c r="F68" s="176">
        <f>ВЕД!G72</f>
        <v>0</v>
      </c>
      <c r="G68" s="176">
        <f>ВЕД!H72</f>
        <v>0</v>
      </c>
      <c r="H68" s="176">
        <f>ВЕД!I72</f>
        <v>0</v>
      </c>
      <c r="I68" s="176">
        <f>ВЕД!J72</f>
        <v>0</v>
      </c>
    </row>
    <row r="69" spans="1:9" ht="12.75">
      <c r="A69" s="88" t="s">
        <v>38</v>
      </c>
      <c r="B69" s="20" t="s">
        <v>219</v>
      </c>
      <c r="C69" s="74"/>
      <c r="D69" s="38" t="s">
        <v>60</v>
      </c>
      <c r="E69" s="108">
        <f>E70</f>
        <v>14.85</v>
      </c>
      <c r="F69" s="108" t="e">
        <f aca="true" t="shared" si="4" ref="F69:I70">F70</f>
        <v>#REF!</v>
      </c>
      <c r="G69" s="108" t="e">
        <f t="shared" si="4"/>
        <v>#REF!</v>
      </c>
      <c r="H69" s="108">
        <f t="shared" si="4"/>
        <v>14.85</v>
      </c>
      <c r="I69" s="108">
        <f t="shared" si="4"/>
        <v>14.85</v>
      </c>
    </row>
    <row r="70" spans="1:9" ht="22.5">
      <c r="A70" s="91" t="s">
        <v>38</v>
      </c>
      <c r="B70" s="14" t="s">
        <v>240</v>
      </c>
      <c r="C70" s="74"/>
      <c r="D70" s="35" t="s">
        <v>242</v>
      </c>
      <c r="E70" s="109">
        <f>E71</f>
        <v>14.85</v>
      </c>
      <c r="F70" s="109" t="e">
        <f t="shared" si="4"/>
        <v>#REF!</v>
      </c>
      <c r="G70" s="109" t="e">
        <f t="shared" si="4"/>
        <v>#REF!</v>
      </c>
      <c r="H70" s="109">
        <f t="shared" si="4"/>
        <v>14.85</v>
      </c>
      <c r="I70" s="109">
        <f t="shared" si="4"/>
        <v>14.85</v>
      </c>
    </row>
    <row r="71" spans="1:9" ht="12.75">
      <c r="A71" s="91" t="s">
        <v>38</v>
      </c>
      <c r="B71" s="14" t="s">
        <v>240</v>
      </c>
      <c r="C71" s="74"/>
      <c r="D71" s="53" t="s">
        <v>243</v>
      </c>
      <c r="E71" s="109">
        <f>E72+E75</f>
        <v>14.85</v>
      </c>
      <c r="F71" s="109" t="e">
        <f>F72+F75</f>
        <v>#REF!</v>
      </c>
      <c r="G71" s="109" t="e">
        <f>G72+G75</f>
        <v>#REF!</v>
      </c>
      <c r="H71" s="109">
        <f>H72+H75</f>
        <v>14.85</v>
      </c>
      <c r="I71" s="109">
        <f>I72+I75</f>
        <v>14.85</v>
      </c>
    </row>
    <row r="72" spans="1:9" ht="22.5">
      <c r="A72" s="91" t="s">
        <v>38</v>
      </c>
      <c r="B72" s="14" t="s">
        <v>369</v>
      </c>
      <c r="C72" s="74"/>
      <c r="D72" s="53" t="s">
        <v>356</v>
      </c>
      <c r="E72" s="109">
        <f>E73</f>
        <v>0.15</v>
      </c>
      <c r="F72" s="109" t="e">
        <f aca="true" t="shared" si="5" ref="F72:I73">F73</f>
        <v>#REF!</v>
      </c>
      <c r="G72" s="109" t="e">
        <f t="shared" si="5"/>
        <v>#REF!</v>
      </c>
      <c r="H72" s="109">
        <f t="shared" si="5"/>
        <v>0.15</v>
      </c>
      <c r="I72" s="109">
        <f t="shared" si="5"/>
        <v>0.15</v>
      </c>
    </row>
    <row r="73" spans="1:9" ht="45">
      <c r="A73" s="91" t="s">
        <v>38</v>
      </c>
      <c r="B73" s="14" t="s">
        <v>241</v>
      </c>
      <c r="C73" s="74"/>
      <c r="D73" s="35" t="s">
        <v>437</v>
      </c>
      <c r="E73" s="109">
        <f>E74</f>
        <v>0.15</v>
      </c>
      <c r="F73" s="109" t="e">
        <f t="shared" si="5"/>
        <v>#REF!</v>
      </c>
      <c r="G73" s="109" t="e">
        <f t="shared" si="5"/>
        <v>#REF!</v>
      </c>
      <c r="H73" s="109">
        <f t="shared" si="5"/>
        <v>0.15</v>
      </c>
      <c r="I73" s="109">
        <f t="shared" si="5"/>
        <v>0.15</v>
      </c>
    </row>
    <row r="74" spans="1:9" ht="22.5">
      <c r="A74" s="91" t="s">
        <v>38</v>
      </c>
      <c r="B74" s="14" t="s">
        <v>241</v>
      </c>
      <c r="C74" s="21" t="s">
        <v>55</v>
      </c>
      <c r="D74" s="36" t="s">
        <v>436</v>
      </c>
      <c r="E74" s="109">
        <f>ВЕД!F78</f>
        <v>0.15</v>
      </c>
      <c r="F74" s="109" t="e">
        <f>ВЕД!G78</f>
        <v>#REF!</v>
      </c>
      <c r="G74" s="109" t="e">
        <f>ВЕД!H78</f>
        <v>#REF!</v>
      </c>
      <c r="H74" s="109">
        <f>ВЕД!I78</f>
        <v>0.15</v>
      </c>
      <c r="I74" s="109">
        <f>ВЕД!J78</f>
        <v>0.15</v>
      </c>
    </row>
    <row r="75" spans="1:9" ht="12.75">
      <c r="A75" s="91" t="s">
        <v>38</v>
      </c>
      <c r="B75" s="14" t="s">
        <v>381</v>
      </c>
      <c r="C75" s="21"/>
      <c r="D75" s="35" t="s">
        <v>221</v>
      </c>
      <c r="E75" s="140">
        <f>E76</f>
        <v>14.7</v>
      </c>
      <c r="F75" s="140">
        <f aca="true" t="shared" si="6" ref="F75:I76">F76</f>
        <v>0</v>
      </c>
      <c r="G75" s="140">
        <f t="shared" si="6"/>
        <v>0</v>
      </c>
      <c r="H75" s="140">
        <f t="shared" si="6"/>
        <v>14.7</v>
      </c>
      <c r="I75" s="140">
        <f t="shared" si="6"/>
        <v>14.7</v>
      </c>
    </row>
    <row r="76" spans="1:9" ht="12.75">
      <c r="A76" s="91" t="s">
        <v>38</v>
      </c>
      <c r="B76" s="14" t="s">
        <v>382</v>
      </c>
      <c r="C76" s="21"/>
      <c r="D76" s="36" t="s">
        <v>383</v>
      </c>
      <c r="E76" s="140">
        <f>E77</f>
        <v>14.7</v>
      </c>
      <c r="F76" s="140">
        <f t="shared" si="6"/>
        <v>0</v>
      </c>
      <c r="G76" s="140">
        <f t="shared" si="6"/>
        <v>0</v>
      </c>
      <c r="H76" s="140">
        <f t="shared" si="6"/>
        <v>14.7</v>
      </c>
      <c r="I76" s="140">
        <f t="shared" si="6"/>
        <v>14.7</v>
      </c>
    </row>
    <row r="77" spans="1:9" ht="12.75">
      <c r="A77" s="91" t="s">
        <v>38</v>
      </c>
      <c r="B77" s="14" t="s">
        <v>382</v>
      </c>
      <c r="C77" s="21" t="s">
        <v>58</v>
      </c>
      <c r="D77" s="36" t="s">
        <v>59</v>
      </c>
      <c r="E77" s="140">
        <f>ВЕД!F81</f>
        <v>14.7</v>
      </c>
      <c r="F77" s="140">
        <f>ВЕД!G81</f>
        <v>0</v>
      </c>
      <c r="G77" s="140">
        <f>ВЕД!H81</f>
        <v>0</v>
      </c>
      <c r="H77" s="140">
        <f>ВЕД!I81</f>
        <v>14.7</v>
      </c>
      <c r="I77" s="140">
        <f>ВЕД!J81</f>
        <v>14.7</v>
      </c>
    </row>
    <row r="78" spans="1:9" ht="12.75">
      <c r="A78" s="88" t="s">
        <v>17</v>
      </c>
      <c r="B78" s="20"/>
      <c r="C78" s="20"/>
      <c r="D78" s="34" t="s">
        <v>23</v>
      </c>
      <c r="E78" s="125">
        <f>E79+E91+E98</f>
        <v>474.8</v>
      </c>
      <c r="F78" s="125" t="e">
        <f>F79+F91+F98</f>
        <v>#REF!</v>
      </c>
      <c r="G78" s="125" t="e">
        <f>G79+G91+G98</f>
        <v>#REF!</v>
      </c>
      <c r="H78" s="125">
        <f>H79+H91+H98</f>
        <v>270</v>
      </c>
      <c r="I78" s="125">
        <f>I79+I91+I98</f>
        <v>200</v>
      </c>
    </row>
    <row r="79" spans="1:9" ht="22.5">
      <c r="A79" s="88" t="s">
        <v>18</v>
      </c>
      <c r="B79" s="20"/>
      <c r="C79" s="20"/>
      <c r="D79" s="34" t="s">
        <v>39</v>
      </c>
      <c r="E79" s="125">
        <f>E80</f>
        <v>404.8</v>
      </c>
      <c r="F79" s="125">
        <f aca="true" t="shared" si="7" ref="F79:I80">F80</f>
        <v>0</v>
      </c>
      <c r="G79" s="125">
        <f t="shared" si="7"/>
        <v>0</v>
      </c>
      <c r="H79" s="125">
        <f t="shared" si="7"/>
        <v>200</v>
      </c>
      <c r="I79" s="125">
        <f t="shared" si="7"/>
        <v>200</v>
      </c>
    </row>
    <row r="80" spans="1:9" ht="36" customHeight="1">
      <c r="A80" s="88" t="s">
        <v>18</v>
      </c>
      <c r="B80" s="20" t="s">
        <v>244</v>
      </c>
      <c r="C80" s="20"/>
      <c r="D80" s="34" t="s">
        <v>471</v>
      </c>
      <c r="E80" s="125">
        <f>E81</f>
        <v>404.8</v>
      </c>
      <c r="F80" s="125">
        <f t="shared" si="7"/>
        <v>0</v>
      </c>
      <c r="G80" s="125">
        <f t="shared" si="7"/>
        <v>0</v>
      </c>
      <c r="H80" s="125">
        <f t="shared" si="7"/>
        <v>200</v>
      </c>
      <c r="I80" s="125">
        <f t="shared" si="7"/>
        <v>200</v>
      </c>
    </row>
    <row r="81" spans="1:9" ht="21.75">
      <c r="A81" s="88" t="s">
        <v>18</v>
      </c>
      <c r="B81" s="20" t="s">
        <v>245</v>
      </c>
      <c r="C81" s="20"/>
      <c r="D81" s="178" t="s">
        <v>6</v>
      </c>
      <c r="E81" s="125">
        <f>E82+E87</f>
        <v>404.8</v>
      </c>
      <c r="F81" s="125">
        <f>F82+F87</f>
        <v>0</v>
      </c>
      <c r="G81" s="125">
        <f>G82+G87</f>
        <v>0</v>
      </c>
      <c r="H81" s="125">
        <f>H82+H87</f>
        <v>200</v>
      </c>
      <c r="I81" s="125">
        <f>I82+I87</f>
        <v>200</v>
      </c>
    </row>
    <row r="82" spans="1:9" ht="45">
      <c r="A82" s="91" t="s">
        <v>18</v>
      </c>
      <c r="B82" s="14" t="s">
        <v>246</v>
      </c>
      <c r="C82" s="51"/>
      <c r="D82" s="36" t="s">
        <v>114</v>
      </c>
      <c r="E82" s="140">
        <f aca="true" t="shared" si="8" ref="E82:I89">E83</f>
        <v>270.8</v>
      </c>
      <c r="F82" s="140">
        <f t="shared" si="8"/>
        <v>0</v>
      </c>
      <c r="G82" s="140">
        <f t="shared" si="8"/>
        <v>0</v>
      </c>
      <c r="H82" s="140">
        <f t="shared" si="8"/>
        <v>200</v>
      </c>
      <c r="I82" s="140">
        <f t="shared" si="8"/>
        <v>200</v>
      </c>
    </row>
    <row r="83" spans="1:9" ht="12.75">
      <c r="A83" s="91" t="s">
        <v>18</v>
      </c>
      <c r="B83" s="14" t="s">
        <v>247</v>
      </c>
      <c r="C83" s="51"/>
      <c r="D83" s="35" t="s">
        <v>221</v>
      </c>
      <c r="E83" s="140">
        <f t="shared" si="8"/>
        <v>270.8</v>
      </c>
      <c r="F83" s="140">
        <f t="shared" si="8"/>
        <v>0</v>
      </c>
      <c r="G83" s="140">
        <f t="shared" si="8"/>
        <v>0</v>
      </c>
      <c r="H83" s="140">
        <f t="shared" si="8"/>
        <v>200</v>
      </c>
      <c r="I83" s="140">
        <f t="shared" si="8"/>
        <v>200</v>
      </c>
    </row>
    <row r="84" spans="1:9" ht="33.75">
      <c r="A84" s="91" t="s">
        <v>18</v>
      </c>
      <c r="B84" s="14" t="s">
        <v>248</v>
      </c>
      <c r="C84" s="51"/>
      <c r="D84" s="36" t="s">
        <v>115</v>
      </c>
      <c r="E84" s="140">
        <f>E85+E86</f>
        <v>270.8</v>
      </c>
      <c r="F84" s="140">
        <f>F85+F86</f>
        <v>0</v>
      </c>
      <c r="G84" s="140">
        <f>G85+G86</f>
        <v>0</v>
      </c>
      <c r="H84" s="140">
        <f>H85+H86</f>
        <v>200</v>
      </c>
      <c r="I84" s="140">
        <f>I85+I86</f>
        <v>200</v>
      </c>
    </row>
    <row r="85" spans="1:9" ht="26.25" customHeight="1">
      <c r="A85" s="91" t="s">
        <v>18</v>
      </c>
      <c r="B85" s="14" t="s">
        <v>248</v>
      </c>
      <c r="C85" s="14" t="s">
        <v>55</v>
      </c>
      <c r="D85" s="36" t="s">
        <v>436</v>
      </c>
      <c r="E85" s="140">
        <f>ВЕД!F89</f>
        <v>266</v>
      </c>
      <c r="F85" s="140">
        <f>ВЕД!G89</f>
        <v>0</v>
      </c>
      <c r="G85" s="140">
        <f>ВЕД!H89</f>
        <v>0</v>
      </c>
      <c r="H85" s="140">
        <f>ВЕД!I89</f>
        <v>200</v>
      </c>
      <c r="I85" s="140">
        <f>ВЕД!J89</f>
        <v>200</v>
      </c>
    </row>
    <row r="86" spans="1:9" ht="20.25" customHeight="1">
      <c r="A86" s="91" t="s">
        <v>18</v>
      </c>
      <c r="B86" s="14" t="s">
        <v>248</v>
      </c>
      <c r="C86" s="51" t="s">
        <v>58</v>
      </c>
      <c r="D86" s="36" t="s">
        <v>59</v>
      </c>
      <c r="E86" s="140">
        <f>ВЕД!F90</f>
        <v>4.8</v>
      </c>
      <c r="F86" s="140">
        <f>ВЕД!G90</f>
        <v>0</v>
      </c>
      <c r="G86" s="140">
        <f>ВЕД!H90</f>
        <v>0</v>
      </c>
      <c r="H86" s="140">
        <f>ВЕД!I90</f>
        <v>0</v>
      </c>
      <c r="I86" s="140">
        <f>ВЕД!J90</f>
        <v>0</v>
      </c>
    </row>
    <row r="87" spans="1:9" ht="26.25" customHeight="1">
      <c r="A87" s="91" t="s">
        <v>18</v>
      </c>
      <c r="B87" s="14" t="s">
        <v>249</v>
      </c>
      <c r="C87" s="51"/>
      <c r="D87" s="36" t="s">
        <v>116</v>
      </c>
      <c r="E87" s="140">
        <f t="shared" si="8"/>
        <v>134</v>
      </c>
      <c r="F87" s="140">
        <f t="shared" si="8"/>
        <v>0</v>
      </c>
      <c r="G87" s="140">
        <f t="shared" si="8"/>
        <v>0</v>
      </c>
      <c r="H87" s="140">
        <f t="shared" si="8"/>
        <v>0</v>
      </c>
      <c r="I87" s="140">
        <f t="shared" si="8"/>
        <v>0</v>
      </c>
    </row>
    <row r="88" spans="1:9" ht="12.75">
      <c r="A88" s="91" t="s">
        <v>18</v>
      </c>
      <c r="B88" s="14" t="s">
        <v>250</v>
      </c>
      <c r="C88" s="51"/>
      <c r="D88" s="35" t="s">
        <v>221</v>
      </c>
      <c r="E88" s="140">
        <f t="shared" si="8"/>
        <v>134</v>
      </c>
      <c r="F88" s="140">
        <f t="shared" si="8"/>
        <v>0</v>
      </c>
      <c r="G88" s="140">
        <f t="shared" si="8"/>
        <v>0</v>
      </c>
      <c r="H88" s="140">
        <f t="shared" si="8"/>
        <v>0</v>
      </c>
      <c r="I88" s="140">
        <f t="shared" si="8"/>
        <v>0</v>
      </c>
    </row>
    <row r="89" spans="1:9" ht="33.75">
      <c r="A89" s="91" t="s">
        <v>18</v>
      </c>
      <c r="B89" s="14" t="s">
        <v>251</v>
      </c>
      <c r="C89" s="51"/>
      <c r="D89" s="36" t="s">
        <v>117</v>
      </c>
      <c r="E89" s="140">
        <f>E90</f>
        <v>134</v>
      </c>
      <c r="F89" s="140">
        <f t="shared" si="8"/>
        <v>0</v>
      </c>
      <c r="G89" s="140">
        <f t="shared" si="8"/>
        <v>0</v>
      </c>
      <c r="H89" s="140">
        <f t="shared" si="8"/>
        <v>0</v>
      </c>
      <c r="I89" s="140">
        <f t="shared" si="8"/>
        <v>0</v>
      </c>
    </row>
    <row r="90" spans="1:9" ht="25.5" customHeight="1">
      <c r="A90" s="91" t="s">
        <v>18</v>
      </c>
      <c r="B90" s="14" t="s">
        <v>251</v>
      </c>
      <c r="C90" s="14" t="s">
        <v>55</v>
      </c>
      <c r="D90" s="36" t="s">
        <v>436</v>
      </c>
      <c r="E90" s="140">
        <f>ВЕД!F94</f>
        <v>134</v>
      </c>
      <c r="F90" s="140">
        <f>ВЕД!G94</f>
        <v>0</v>
      </c>
      <c r="G90" s="140">
        <f>ВЕД!H94</f>
        <v>0</v>
      </c>
      <c r="H90" s="140">
        <f>ВЕД!I94</f>
        <v>0</v>
      </c>
      <c r="I90" s="140">
        <f>ВЕД!J94</f>
        <v>0</v>
      </c>
    </row>
    <row r="91" spans="1:9" ht="12.75">
      <c r="A91" s="89" t="s">
        <v>67</v>
      </c>
      <c r="B91" s="20"/>
      <c r="C91" s="20"/>
      <c r="D91" s="38" t="s">
        <v>69</v>
      </c>
      <c r="E91" s="145">
        <f aca="true" t="shared" si="9" ref="E91:I95">E92</f>
        <v>70</v>
      </c>
      <c r="F91" s="145">
        <f t="shared" si="9"/>
        <v>0</v>
      </c>
      <c r="G91" s="145">
        <f t="shared" si="9"/>
        <v>0</v>
      </c>
      <c r="H91" s="145">
        <f t="shared" si="9"/>
        <v>70</v>
      </c>
      <c r="I91" s="145">
        <f t="shared" si="9"/>
        <v>0</v>
      </c>
    </row>
    <row r="92" spans="1:9" ht="35.25" customHeight="1">
      <c r="A92" s="89" t="s">
        <v>67</v>
      </c>
      <c r="B92" s="20" t="s">
        <v>244</v>
      </c>
      <c r="C92" s="20"/>
      <c r="D92" s="34" t="s">
        <v>471</v>
      </c>
      <c r="E92" s="145">
        <f t="shared" si="9"/>
        <v>70</v>
      </c>
      <c r="F92" s="145">
        <f t="shared" si="9"/>
        <v>0</v>
      </c>
      <c r="G92" s="145">
        <f t="shared" si="9"/>
        <v>0</v>
      </c>
      <c r="H92" s="145">
        <f t="shared" si="9"/>
        <v>70</v>
      </c>
      <c r="I92" s="145">
        <f t="shared" si="9"/>
        <v>0</v>
      </c>
    </row>
    <row r="93" spans="1:9" ht="12.75">
      <c r="A93" s="89" t="s">
        <v>67</v>
      </c>
      <c r="B93" s="20" t="s">
        <v>252</v>
      </c>
      <c r="C93" s="20"/>
      <c r="D93" s="179" t="s">
        <v>68</v>
      </c>
      <c r="E93" s="145">
        <f t="shared" si="9"/>
        <v>70</v>
      </c>
      <c r="F93" s="145">
        <f t="shared" si="9"/>
        <v>0</v>
      </c>
      <c r="G93" s="145">
        <f t="shared" si="9"/>
        <v>0</v>
      </c>
      <c r="H93" s="145">
        <f t="shared" si="9"/>
        <v>70</v>
      </c>
      <c r="I93" s="145">
        <f t="shared" si="9"/>
        <v>0</v>
      </c>
    </row>
    <row r="94" spans="1:9" ht="22.5">
      <c r="A94" s="90" t="s">
        <v>67</v>
      </c>
      <c r="B94" s="14" t="s">
        <v>253</v>
      </c>
      <c r="C94" s="14"/>
      <c r="D94" s="36" t="s">
        <v>121</v>
      </c>
      <c r="E94" s="144">
        <f>E95</f>
        <v>70</v>
      </c>
      <c r="F94" s="144">
        <f t="shared" si="9"/>
        <v>0</v>
      </c>
      <c r="G94" s="144">
        <f t="shared" si="9"/>
        <v>0</v>
      </c>
      <c r="H94" s="144">
        <f t="shared" si="9"/>
        <v>70</v>
      </c>
      <c r="I94" s="144">
        <f t="shared" si="9"/>
        <v>0</v>
      </c>
    </row>
    <row r="95" spans="1:9" ht="12.75">
      <c r="A95" s="90" t="s">
        <v>67</v>
      </c>
      <c r="B95" s="14" t="s">
        <v>254</v>
      </c>
      <c r="C95" s="14"/>
      <c r="D95" s="35" t="s">
        <v>221</v>
      </c>
      <c r="E95" s="144">
        <f>E96</f>
        <v>70</v>
      </c>
      <c r="F95" s="144">
        <f t="shared" si="9"/>
        <v>0</v>
      </c>
      <c r="G95" s="144">
        <f t="shared" si="9"/>
        <v>0</v>
      </c>
      <c r="H95" s="144">
        <f t="shared" si="9"/>
        <v>70</v>
      </c>
      <c r="I95" s="144">
        <f t="shared" si="9"/>
        <v>0</v>
      </c>
    </row>
    <row r="96" spans="1:9" ht="22.5">
      <c r="A96" s="90" t="s">
        <v>67</v>
      </c>
      <c r="B96" s="14" t="s">
        <v>255</v>
      </c>
      <c r="C96" s="14"/>
      <c r="D96" s="36" t="s">
        <v>122</v>
      </c>
      <c r="E96" s="144">
        <f>E97</f>
        <v>70</v>
      </c>
      <c r="F96" s="144">
        <f>F97</f>
        <v>0</v>
      </c>
      <c r="G96" s="144">
        <f>G97</f>
        <v>0</v>
      </c>
      <c r="H96" s="144">
        <f>H97</f>
        <v>70</v>
      </c>
      <c r="I96" s="144">
        <f>I97</f>
        <v>0</v>
      </c>
    </row>
    <row r="97" spans="1:9" ht="27" customHeight="1">
      <c r="A97" s="90" t="s">
        <v>67</v>
      </c>
      <c r="B97" s="14" t="s">
        <v>255</v>
      </c>
      <c r="C97" s="14" t="s">
        <v>55</v>
      </c>
      <c r="D97" s="36" t="s">
        <v>436</v>
      </c>
      <c r="E97" s="144">
        <f>ВЕД!F101</f>
        <v>70</v>
      </c>
      <c r="F97" s="144">
        <f>ВЕД!G101</f>
        <v>0</v>
      </c>
      <c r="G97" s="144">
        <f>ВЕД!H101</f>
        <v>0</v>
      </c>
      <c r="H97" s="144">
        <f>ВЕД!I101</f>
        <v>70</v>
      </c>
      <c r="I97" s="144">
        <f>ВЕД!J101</f>
        <v>0</v>
      </c>
    </row>
    <row r="98" spans="1:9" ht="22.5" hidden="1">
      <c r="A98" s="89" t="s">
        <v>70</v>
      </c>
      <c r="B98" s="14"/>
      <c r="C98" s="14"/>
      <c r="D98" s="38" t="s">
        <v>71</v>
      </c>
      <c r="E98" s="144">
        <f aca="true" t="shared" si="10" ref="E98:G104">E99</f>
        <v>0</v>
      </c>
      <c r="F98" s="150" t="e">
        <f t="shared" si="10"/>
        <v>#REF!</v>
      </c>
      <c r="G98" s="151" t="e">
        <f t="shared" si="10"/>
        <v>#REF!</v>
      </c>
      <c r="H98" s="148"/>
      <c r="I98" s="149"/>
    </row>
    <row r="99" spans="1:9" ht="33.75" hidden="1">
      <c r="A99" s="89" t="s">
        <v>70</v>
      </c>
      <c r="B99" s="20" t="s">
        <v>244</v>
      </c>
      <c r="C99" s="20"/>
      <c r="D99" s="34" t="s">
        <v>183</v>
      </c>
      <c r="E99" s="144">
        <f t="shared" si="10"/>
        <v>0</v>
      </c>
      <c r="F99" s="150" t="e">
        <f t="shared" si="10"/>
        <v>#REF!</v>
      </c>
      <c r="G99" s="151" t="e">
        <f t="shared" si="10"/>
        <v>#REF!</v>
      </c>
      <c r="H99" s="148"/>
      <c r="I99" s="149"/>
    </row>
    <row r="100" spans="1:9" ht="22.5" hidden="1">
      <c r="A100" s="91" t="s">
        <v>70</v>
      </c>
      <c r="B100" s="14" t="s">
        <v>256</v>
      </c>
      <c r="C100" s="14"/>
      <c r="D100" s="55" t="s">
        <v>118</v>
      </c>
      <c r="E100" s="140">
        <f t="shared" si="10"/>
        <v>0</v>
      </c>
      <c r="F100" s="153" t="e">
        <f t="shared" si="10"/>
        <v>#REF!</v>
      </c>
      <c r="G100" s="154" t="e">
        <f t="shared" si="10"/>
        <v>#REF!</v>
      </c>
      <c r="H100" s="148"/>
      <c r="I100" s="149"/>
    </row>
    <row r="101" spans="1:9" ht="22.5" hidden="1">
      <c r="A101" s="91" t="s">
        <v>70</v>
      </c>
      <c r="B101" s="14" t="s">
        <v>257</v>
      </c>
      <c r="C101" s="51"/>
      <c r="D101" s="36" t="s">
        <v>119</v>
      </c>
      <c r="E101" s="140">
        <f t="shared" si="10"/>
        <v>0</v>
      </c>
      <c r="F101" s="153" t="e">
        <f t="shared" si="10"/>
        <v>#REF!</v>
      </c>
      <c r="G101" s="154" t="e">
        <f t="shared" si="10"/>
        <v>#REF!</v>
      </c>
      <c r="H101" s="148"/>
      <c r="I101" s="149"/>
    </row>
    <row r="102" spans="1:9" ht="12.75" hidden="1">
      <c r="A102" s="91" t="s">
        <v>70</v>
      </c>
      <c r="B102" s="14" t="s">
        <v>258</v>
      </c>
      <c r="C102" s="51"/>
      <c r="D102" s="35" t="s">
        <v>221</v>
      </c>
      <c r="E102" s="140">
        <f t="shared" si="10"/>
        <v>0</v>
      </c>
      <c r="F102" s="153" t="e">
        <f t="shared" si="10"/>
        <v>#REF!</v>
      </c>
      <c r="G102" s="154" t="e">
        <f t="shared" si="10"/>
        <v>#REF!</v>
      </c>
      <c r="H102" s="148"/>
      <c r="I102" s="149"/>
    </row>
    <row r="103" spans="1:9" ht="12.75" hidden="1">
      <c r="A103" s="91" t="s">
        <v>70</v>
      </c>
      <c r="B103" s="14" t="s">
        <v>259</v>
      </c>
      <c r="C103" s="51"/>
      <c r="D103" s="55" t="s">
        <v>120</v>
      </c>
      <c r="E103" s="140">
        <f t="shared" si="10"/>
        <v>0</v>
      </c>
      <c r="F103" s="153" t="e">
        <f t="shared" si="10"/>
        <v>#REF!</v>
      </c>
      <c r="G103" s="154" t="e">
        <f t="shared" si="10"/>
        <v>#REF!</v>
      </c>
      <c r="H103" s="148"/>
      <c r="I103" s="149"/>
    </row>
    <row r="104" spans="1:9" ht="12.75" hidden="1">
      <c r="A104" s="91" t="s">
        <v>70</v>
      </c>
      <c r="B104" s="14" t="s">
        <v>260</v>
      </c>
      <c r="C104" s="51"/>
      <c r="D104" s="36" t="s">
        <v>64</v>
      </c>
      <c r="E104" s="140">
        <f t="shared" si="10"/>
        <v>0</v>
      </c>
      <c r="F104" s="153" t="e">
        <f t="shared" si="10"/>
        <v>#REF!</v>
      </c>
      <c r="G104" s="154" t="e">
        <f t="shared" si="10"/>
        <v>#REF!</v>
      </c>
      <c r="H104" s="148"/>
      <c r="I104" s="149"/>
    </row>
    <row r="105" spans="1:9" ht="0.75" customHeight="1">
      <c r="A105" s="91" t="s">
        <v>70</v>
      </c>
      <c r="B105" s="14" t="s">
        <v>260</v>
      </c>
      <c r="C105" s="14" t="s">
        <v>55</v>
      </c>
      <c r="D105" s="36" t="s">
        <v>56</v>
      </c>
      <c r="E105" s="140">
        <f>ВЕД!F109</f>
        <v>0</v>
      </c>
      <c r="F105" s="153" t="e">
        <f>#REF!</f>
        <v>#REF!</v>
      </c>
      <c r="G105" s="154" t="e">
        <f>#REF!</f>
        <v>#REF!</v>
      </c>
      <c r="H105" s="148"/>
      <c r="I105" s="149"/>
    </row>
    <row r="106" spans="1:9" ht="12.75">
      <c r="A106" s="88" t="s">
        <v>19</v>
      </c>
      <c r="B106" s="20"/>
      <c r="C106" s="20"/>
      <c r="D106" s="34" t="s">
        <v>24</v>
      </c>
      <c r="E106" s="125">
        <f>E107+E115</f>
        <v>9544.2</v>
      </c>
      <c r="F106" s="125" t="e">
        <f>F107+F115</f>
        <v>#REF!</v>
      </c>
      <c r="G106" s="125" t="e">
        <f>G107+G115</f>
        <v>#REF!</v>
      </c>
      <c r="H106" s="125">
        <f>H107+H115</f>
        <v>6875.1</v>
      </c>
      <c r="I106" s="125">
        <f>I107+I115</f>
        <v>7657.9</v>
      </c>
    </row>
    <row r="107" spans="1:9" ht="12.75">
      <c r="A107" s="88" t="s">
        <v>20</v>
      </c>
      <c r="B107" s="20"/>
      <c r="C107" s="20"/>
      <c r="D107" s="34" t="s">
        <v>25</v>
      </c>
      <c r="E107" s="125">
        <f>E108</f>
        <v>500</v>
      </c>
      <c r="F107" s="125">
        <f aca="true" t="shared" si="11" ref="F107:I111">F108</f>
        <v>0</v>
      </c>
      <c r="G107" s="125">
        <f t="shared" si="11"/>
        <v>0</v>
      </c>
      <c r="H107" s="125">
        <f t="shared" si="11"/>
        <v>500</v>
      </c>
      <c r="I107" s="125">
        <f t="shared" si="11"/>
        <v>450</v>
      </c>
    </row>
    <row r="108" spans="1:9" ht="33.75">
      <c r="A108" s="88" t="s">
        <v>20</v>
      </c>
      <c r="B108" s="20" t="s">
        <v>261</v>
      </c>
      <c r="C108" s="20"/>
      <c r="D108" s="38" t="s">
        <v>472</v>
      </c>
      <c r="E108" s="145">
        <f>E109</f>
        <v>500</v>
      </c>
      <c r="F108" s="145">
        <f t="shared" si="11"/>
        <v>0</v>
      </c>
      <c r="G108" s="145">
        <f t="shared" si="11"/>
        <v>0</v>
      </c>
      <c r="H108" s="145">
        <f t="shared" si="11"/>
        <v>500</v>
      </c>
      <c r="I108" s="145">
        <f t="shared" si="11"/>
        <v>450</v>
      </c>
    </row>
    <row r="109" spans="1:9" ht="21.75">
      <c r="A109" s="88" t="s">
        <v>20</v>
      </c>
      <c r="B109" s="20" t="s">
        <v>262</v>
      </c>
      <c r="C109" s="20"/>
      <c r="D109" s="179" t="s">
        <v>3</v>
      </c>
      <c r="E109" s="145">
        <f>E110</f>
        <v>500</v>
      </c>
      <c r="F109" s="145">
        <f t="shared" si="11"/>
        <v>0</v>
      </c>
      <c r="G109" s="145">
        <f t="shared" si="11"/>
        <v>0</v>
      </c>
      <c r="H109" s="145">
        <f t="shared" si="11"/>
        <v>500</v>
      </c>
      <c r="I109" s="145">
        <f t="shared" si="11"/>
        <v>450</v>
      </c>
    </row>
    <row r="110" spans="1:9" ht="12.75">
      <c r="A110" s="91" t="s">
        <v>20</v>
      </c>
      <c r="B110" s="14" t="s">
        <v>263</v>
      </c>
      <c r="C110" s="14"/>
      <c r="D110" s="36" t="s">
        <v>123</v>
      </c>
      <c r="E110" s="144">
        <f>E111</f>
        <v>500</v>
      </c>
      <c r="F110" s="144">
        <f t="shared" si="11"/>
        <v>0</v>
      </c>
      <c r="G110" s="144">
        <f t="shared" si="11"/>
        <v>0</v>
      </c>
      <c r="H110" s="144">
        <f t="shared" si="11"/>
        <v>500</v>
      </c>
      <c r="I110" s="144">
        <f t="shared" si="11"/>
        <v>450</v>
      </c>
    </row>
    <row r="111" spans="1:9" ht="12.75">
      <c r="A111" s="91" t="s">
        <v>20</v>
      </c>
      <c r="B111" s="14" t="s">
        <v>264</v>
      </c>
      <c r="C111" s="14"/>
      <c r="D111" s="35" t="s">
        <v>221</v>
      </c>
      <c r="E111" s="144">
        <f>E112</f>
        <v>500</v>
      </c>
      <c r="F111" s="144">
        <f t="shared" si="11"/>
        <v>0</v>
      </c>
      <c r="G111" s="144">
        <f t="shared" si="11"/>
        <v>0</v>
      </c>
      <c r="H111" s="144">
        <f t="shared" si="11"/>
        <v>500</v>
      </c>
      <c r="I111" s="144">
        <f t="shared" si="11"/>
        <v>450</v>
      </c>
    </row>
    <row r="112" spans="1:9" ht="33.75">
      <c r="A112" s="91" t="s">
        <v>20</v>
      </c>
      <c r="B112" s="14" t="s">
        <v>265</v>
      </c>
      <c r="C112" s="14"/>
      <c r="D112" s="36" t="s">
        <v>211</v>
      </c>
      <c r="E112" s="144">
        <f>E113+E114</f>
        <v>500</v>
      </c>
      <c r="F112" s="144">
        <f>F113+F114</f>
        <v>0</v>
      </c>
      <c r="G112" s="144">
        <f>G113+G114</f>
        <v>0</v>
      </c>
      <c r="H112" s="144">
        <f>H113+H114</f>
        <v>500</v>
      </c>
      <c r="I112" s="144">
        <f>I113+I114</f>
        <v>450</v>
      </c>
    </row>
    <row r="113" spans="1:9" ht="12.75">
      <c r="A113" s="91" t="s">
        <v>20</v>
      </c>
      <c r="B113" s="14" t="s">
        <v>265</v>
      </c>
      <c r="C113" s="14" t="s">
        <v>58</v>
      </c>
      <c r="D113" s="36" t="s">
        <v>59</v>
      </c>
      <c r="E113" s="144">
        <f>ВЕД!F117</f>
        <v>0</v>
      </c>
      <c r="F113" s="144">
        <f>ВЕД!G117</f>
        <v>0</v>
      </c>
      <c r="G113" s="144">
        <f>ВЕД!H117</f>
        <v>0</v>
      </c>
      <c r="H113" s="144">
        <f>ВЕД!I117</f>
        <v>0</v>
      </c>
      <c r="I113" s="144">
        <f>ВЕД!J117</f>
        <v>0</v>
      </c>
    </row>
    <row r="114" spans="1:9" ht="24.75" customHeight="1">
      <c r="A114" s="91" t="s">
        <v>20</v>
      </c>
      <c r="B114" s="14" t="s">
        <v>265</v>
      </c>
      <c r="C114" s="14" t="s">
        <v>55</v>
      </c>
      <c r="D114" s="36" t="s">
        <v>436</v>
      </c>
      <c r="E114" s="144">
        <f>ВЕД!F119</f>
        <v>500</v>
      </c>
      <c r="F114" s="144">
        <f>ВЕД!G119</f>
        <v>0</v>
      </c>
      <c r="G114" s="144">
        <f>ВЕД!H119</f>
        <v>0</v>
      </c>
      <c r="H114" s="144">
        <f>ВЕД!I119</f>
        <v>500</v>
      </c>
      <c r="I114" s="144">
        <f>ВЕД!J119</f>
        <v>450</v>
      </c>
    </row>
    <row r="115" spans="1:9" ht="12.75">
      <c r="A115" s="88" t="s">
        <v>45</v>
      </c>
      <c r="B115" s="20"/>
      <c r="C115" s="20"/>
      <c r="D115" s="38" t="s">
        <v>46</v>
      </c>
      <c r="E115" s="145">
        <f>E116+E128+E172</f>
        <v>9044.2</v>
      </c>
      <c r="F115" s="145" t="e">
        <f>F116+F128+F172</f>
        <v>#REF!</v>
      </c>
      <c r="G115" s="145" t="e">
        <f>G116+G128+G172</f>
        <v>#REF!</v>
      </c>
      <c r="H115" s="145">
        <f>H116+H128+H172</f>
        <v>6375.1</v>
      </c>
      <c r="I115" s="145">
        <f>I116+I128+I172</f>
        <v>7207.9</v>
      </c>
    </row>
    <row r="116" spans="1:9" ht="33.75" hidden="1">
      <c r="A116" s="88" t="s">
        <v>45</v>
      </c>
      <c r="B116" s="20" t="s">
        <v>61</v>
      </c>
      <c r="C116" s="20"/>
      <c r="D116" s="38" t="s">
        <v>185</v>
      </c>
      <c r="E116" s="145">
        <f aca="true" t="shared" si="12" ref="E116:G122">E117</f>
        <v>0</v>
      </c>
      <c r="F116" s="146">
        <f t="shared" si="12"/>
        <v>0</v>
      </c>
      <c r="G116" s="147">
        <f t="shared" si="12"/>
        <v>0</v>
      </c>
      <c r="H116" s="148"/>
      <c r="I116" s="149"/>
    </row>
    <row r="117" spans="1:9" ht="12.75" hidden="1">
      <c r="A117" s="91" t="s">
        <v>45</v>
      </c>
      <c r="B117" s="14" t="s">
        <v>72</v>
      </c>
      <c r="C117" s="14"/>
      <c r="D117" s="53" t="s">
        <v>73</v>
      </c>
      <c r="E117" s="144">
        <f>E118+E124</f>
        <v>0</v>
      </c>
      <c r="F117" s="150">
        <f>F118+F124</f>
        <v>0</v>
      </c>
      <c r="G117" s="151">
        <f>G118+G124</f>
        <v>0</v>
      </c>
      <c r="H117" s="148"/>
      <c r="I117" s="149"/>
    </row>
    <row r="118" spans="1:9" ht="12.75" hidden="1">
      <c r="A118" s="91" t="s">
        <v>45</v>
      </c>
      <c r="B118" s="14" t="s">
        <v>74</v>
      </c>
      <c r="C118" s="14"/>
      <c r="D118" s="35" t="s">
        <v>64</v>
      </c>
      <c r="E118" s="144">
        <f t="shared" si="12"/>
        <v>0</v>
      </c>
      <c r="F118" s="150">
        <f t="shared" si="12"/>
        <v>0</v>
      </c>
      <c r="G118" s="151">
        <f t="shared" si="12"/>
        <v>0</v>
      </c>
      <c r="H118" s="148"/>
      <c r="I118" s="149"/>
    </row>
    <row r="119" spans="1:9" ht="22.5" hidden="1">
      <c r="A119" s="91" t="s">
        <v>45</v>
      </c>
      <c r="B119" s="14" t="s">
        <v>126</v>
      </c>
      <c r="C119" s="14"/>
      <c r="D119" s="35" t="s">
        <v>124</v>
      </c>
      <c r="E119" s="144">
        <f t="shared" si="12"/>
        <v>0</v>
      </c>
      <c r="F119" s="150">
        <f t="shared" si="12"/>
        <v>0</v>
      </c>
      <c r="G119" s="151">
        <f t="shared" si="12"/>
        <v>0</v>
      </c>
      <c r="H119" s="148"/>
      <c r="I119" s="149"/>
    </row>
    <row r="120" spans="1:9" ht="22.5" hidden="1">
      <c r="A120" s="91" t="s">
        <v>45</v>
      </c>
      <c r="B120" s="14" t="s">
        <v>127</v>
      </c>
      <c r="C120" s="14"/>
      <c r="D120" s="35" t="s">
        <v>125</v>
      </c>
      <c r="E120" s="144">
        <f t="shared" si="12"/>
        <v>0</v>
      </c>
      <c r="F120" s="150">
        <f t="shared" si="12"/>
        <v>0</v>
      </c>
      <c r="G120" s="151">
        <f t="shared" si="12"/>
        <v>0</v>
      </c>
      <c r="H120" s="148"/>
      <c r="I120" s="149"/>
    </row>
    <row r="121" spans="1:9" ht="22.5" hidden="1">
      <c r="A121" s="91" t="s">
        <v>45</v>
      </c>
      <c r="B121" s="14" t="s">
        <v>127</v>
      </c>
      <c r="C121" s="14" t="s">
        <v>55</v>
      </c>
      <c r="D121" s="36" t="s">
        <v>56</v>
      </c>
      <c r="E121" s="144">
        <f t="shared" si="12"/>
        <v>0</v>
      </c>
      <c r="F121" s="150">
        <f t="shared" si="12"/>
        <v>0</v>
      </c>
      <c r="G121" s="151">
        <f t="shared" si="12"/>
        <v>0</v>
      </c>
      <c r="H121" s="148"/>
      <c r="I121" s="149"/>
    </row>
    <row r="122" spans="1:9" ht="22.5" hidden="1">
      <c r="A122" s="91" t="s">
        <v>45</v>
      </c>
      <c r="B122" s="14" t="s">
        <v>127</v>
      </c>
      <c r="C122" s="14" t="s">
        <v>54</v>
      </c>
      <c r="D122" s="36" t="s">
        <v>57</v>
      </c>
      <c r="E122" s="144">
        <f t="shared" si="12"/>
        <v>0</v>
      </c>
      <c r="F122" s="150">
        <f t="shared" si="12"/>
        <v>0</v>
      </c>
      <c r="G122" s="151">
        <f t="shared" si="12"/>
        <v>0</v>
      </c>
      <c r="H122" s="148"/>
      <c r="I122" s="149"/>
    </row>
    <row r="123" spans="1:9" ht="22.5" hidden="1">
      <c r="A123" s="91" t="s">
        <v>45</v>
      </c>
      <c r="B123" s="14" t="s">
        <v>127</v>
      </c>
      <c r="C123" s="14" t="s">
        <v>155</v>
      </c>
      <c r="D123" s="79" t="s">
        <v>156</v>
      </c>
      <c r="E123" s="144">
        <f>ВЕД!F128</f>
        <v>0</v>
      </c>
      <c r="F123" s="150">
        <f>ВЕД!G128</f>
        <v>0</v>
      </c>
      <c r="G123" s="151">
        <f>ВЕД!H128</f>
        <v>0</v>
      </c>
      <c r="H123" s="148"/>
      <c r="I123" s="149"/>
    </row>
    <row r="124" spans="1:9" ht="26.25" customHeight="1" hidden="1">
      <c r="A124" s="91" t="s">
        <v>45</v>
      </c>
      <c r="B124" s="14" t="s">
        <v>177</v>
      </c>
      <c r="C124" s="14"/>
      <c r="D124" s="57" t="s">
        <v>178</v>
      </c>
      <c r="E124" s="144">
        <f>E125</f>
        <v>0</v>
      </c>
      <c r="F124" s="150">
        <f aca="true" t="shared" si="13" ref="F124:G126">F125</f>
        <v>0</v>
      </c>
      <c r="G124" s="151">
        <f t="shared" si="13"/>
        <v>0</v>
      </c>
      <c r="H124" s="148"/>
      <c r="I124" s="149"/>
    </row>
    <row r="125" spans="1:9" ht="22.5" hidden="1">
      <c r="A125" s="91" t="s">
        <v>45</v>
      </c>
      <c r="B125" s="14" t="s">
        <v>177</v>
      </c>
      <c r="C125" s="14" t="s">
        <v>55</v>
      </c>
      <c r="D125" s="36" t="s">
        <v>56</v>
      </c>
      <c r="E125" s="144">
        <f>E126</f>
        <v>0</v>
      </c>
      <c r="F125" s="150">
        <f t="shared" si="13"/>
        <v>0</v>
      </c>
      <c r="G125" s="151">
        <f t="shared" si="13"/>
        <v>0</v>
      </c>
      <c r="H125" s="148"/>
      <c r="I125" s="149"/>
    </row>
    <row r="126" spans="1:9" ht="22.5" hidden="1">
      <c r="A126" s="91" t="s">
        <v>45</v>
      </c>
      <c r="B126" s="14" t="s">
        <v>177</v>
      </c>
      <c r="C126" s="14" t="s">
        <v>54</v>
      </c>
      <c r="D126" s="36" t="s">
        <v>57</v>
      </c>
      <c r="E126" s="144">
        <f>E127</f>
        <v>0</v>
      </c>
      <c r="F126" s="150">
        <f t="shared" si="13"/>
        <v>0</v>
      </c>
      <c r="G126" s="151">
        <f t="shared" si="13"/>
        <v>0</v>
      </c>
      <c r="H126" s="148"/>
      <c r="I126" s="149"/>
    </row>
    <row r="127" spans="1:9" ht="22.5" hidden="1">
      <c r="A127" s="91" t="s">
        <v>45</v>
      </c>
      <c r="B127" s="14" t="s">
        <v>177</v>
      </c>
      <c r="C127" s="14" t="s">
        <v>155</v>
      </c>
      <c r="D127" s="79" t="s">
        <v>156</v>
      </c>
      <c r="E127" s="144">
        <f>ВЕД!F132</f>
        <v>0</v>
      </c>
      <c r="F127" s="150">
        <f>ВЕД!G132</f>
        <v>0</v>
      </c>
      <c r="G127" s="151">
        <f>ВЕД!H132</f>
        <v>0</v>
      </c>
      <c r="H127" s="148"/>
      <c r="I127" s="149"/>
    </row>
    <row r="128" spans="1:9" ht="33.75">
      <c r="A128" s="88" t="s">
        <v>45</v>
      </c>
      <c r="B128" s="20" t="s">
        <v>261</v>
      </c>
      <c r="C128" s="20"/>
      <c r="D128" s="38" t="s">
        <v>473</v>
      </c>
      <c r="E128" s="145">
        <f>E129+E167</f>
        <v>8774.5</v>
      </c>
      <c r="F128" s="145" t="e">
        <f>F129+F167</f>
        <v>#REF!</v>
      </c>
      <c r="G128" s="145" t="e">
        <f>G129+G167</f>
        <v>#REF!</v>
      </c>
      <c r="H128" s="145">
        <f>H129+H167</f>
        <v>6375.1</v>
      </c>
      <c r="I128" s="145">
        <f>I129+I167</f>
        <v>6207.9</v>
      </c>
    </row>
    <row r="129" spans="1:9" ht="32.25">
      <c r="A129" s="88" t="s">
        <v>45</v>
      </c>
      <c r="B129" s="20" t="s">
        <v>266</v>
      </c>
      <c r="C129" s="20"/>
      <c r="D129" s="179" t="s">
        <v>4</v>
      </c>
      <c r="E129" s="145">
        <f>E130+E160</f>
        <v>8424.5</v>
      </c>
      <c r="F129" s="145" t="e">
        <f>F130+F160</f>
        <v>#REF!</v>
      </c>
      <c r="G129" s="145" t="e">
        <f>G130+G160</f>
        <v>#REF!</v>
      </c>
      <c r="H129" s="145">
        <f>H130+H160</f>
        <v>6075.1</v>
      </c>
      <c r="I129" s="145">
        <f>I130+I160</f>
        <v>5907.9</v>
      </c>
    </row>
    <row r="130" spans="1:9" ht="12.75">
      <c r="A130" s="91" t="s">
        <v>45</v>
      </c>
      <c r="B130" s="14" t="s">
        <v>267</v>
      </c>
      <c r="C130" s="14"/>
      <c r="D130" s="53" t="s">
        <v>130</v>
      </c>
      <c r="E130" s="144">
        <f>E131+E157</f>
        <v>8209.5</v>
      </c>
      <c r="F130" s="144" t="e">
        <f>F131+F157</f>
        <v>#REF!</v>
      </c>
      <c r="G130" s="144" t="e">
        <f>G131+G157</f>
        <v>#REF!</v>
      </c>
      <c r="H130" s="144">
        <f>H131+H157</f>
        <v>5875.1</v>
      </c>
      <c r="I130" s="144">
        <f>I131+I157</f>
        <v>5707.9</v>
      </c>
    </row>
    <row r="131" spans="1:9" ht="12.75">
      <c r="A131" s="91" t="s">
        <v>45</v>
      </c>
      <c r="B131" s="14" t="s">
        <v>268</v>
      </c>
      <c r="C131" s="14"/>
      <c r="D131" s="35" t="s">
        <v>221</v>
      </c>
      <c r="E131" s="144">
        <f>E132+E135+E138+E141+E143+E146+E149+E152+E155</f>
        <v>2164.7</v>
      </c>
      <c r="F131" s="144" t="e">
        <f>F132+F135+F138+F141+F143+F146+F149+F152+F155</f>
        <v>#REF!</v>
      </c>
      <c r="G131" s="144" t="e">
        <f>G132+G135+G138+G141+G143+G146+G149+G152+G155</f>
        <v>#REF!</v>
      </c>
      <c r="H131" s="144">
        <f>H132+H135+H138+H141+H143+H146+H149+H152+H155</f>
        <v>1775.1</v>
      </c>
      <c r="I131" s="144">
        <f>I132+I135+I138+I141+I143+I146+I149+I152+I155</f>
        <v>1607.9</v>
      </c>
    </row>
    <row r="132" spans="1:9" ht="22.5">
      <c r="A132" s="91" t="s">
        <v>45</v>
      </c>
      <c r="B132" s="14" t="s">
        <v>269</v>
      </c>
      <c r="C132" s="14"/>
      <c r="D132" s="35" t="s">
        <v>138</v>
      </c>
      <c r="E132" s="144">
        <f>E133+E134</f>
        <v>700</v>
      </c>
      <c r="F132" s="144" t="e">
        <f>F133+F134</f>
        <v>#REF!</v>
      </c>
      <c r="G132" s="144" t="e">
        <f>G133+G134</f>
        <v>#REF!</v>
      </c>
      <c r="H132" s="144">
        <f>H133+H134</f>
        <v>760.4</v>
      </c>
      <c r="I132" s="144">
        <f>I133+I134</f>
        <v>607.9</v>
      </c>
    </row>
    <row r="133" spans="1:9" ht="25.5" customHeight="1">
      <c r="A133" s="91" t="s">
        <v>45</v>
      </c>
      <c r="B133" s="14" t="s">
        <v>269</v>
      </c>
      <c r="C133" s="14" t="s">
        <v>55</v>
      </c>
      <c r="D133" s="36" t="s">
        <v>436</v>
      </c>
      <c r="E133" s="144">
        <f>ВЕД!F138</f>
        <v>700</v>
      </c>
      <c r="F133" s="144">
        <f>ВЕД!G138</f>
        <v>0</v>
      </c>
      <c r="G133" s="144">
        <f>ВЕД!H138</f>
        <v>0</v>
      </c>
      <c r="H133" s="144">
        <f>ВЕД!I138</f>
        <v>760.4</v>
      </c>
      <c r="I133" s="144">
        <f>ВЕД!J138</f>
        <v>607.9</v>
      </c>
    </row>
    <row r="134" spans="1:9" ht="15.75" customHeight="1">
      <c r="A134" s="91" t="s">
        <v>45</v>
      </c>
      <c r="B134" s="14" t="s">
        <v>269</v>
      </c>
      <c r="C134" s="14" t="s">
        <v>58</v>
      </c>
      <c r="D134" s="36" t="s">
        <v>59</v>
      </c>
      <c r="E134" s="144">
        <f>ВЕД!F139</f>
        <v>0</v>
      </c>
      <c r="F134" s="144" t="e">
        <f>ВЕД!G139</f>
        <v>#REF!</v>
      </c>
      <c r="G134" s="144" t="e">
        <f>ВЕД!H139</f>
        <v>#REF!</v>
      </c>
      <c r="H134" s="144">
        <f>ВЕД!I139</f>
        <v>0</v>
      </c>
      <c r="I134" s="144">
        <f>ВЕД!J139</f>
        <v>0</v>
      </c>
    </row>
    <row r="135" spans="1:9" ht="23.25" customHeight="1" hidden="1">
      <c r="A135" s="91" t="s">
        <v>45</v>
      </c>
      <c r="B135" s="14" t="s">
        <v>271</v>
      </c>
      <c r="C135" s="14"/>
      <c r="D135" s="35" t="s">
        <v>140</v>
      </c>
      <c r="E135" s="144">
        <f>E136</f>
        <v>0</v>
      </c>
      <c r="F135" s="150" t="e">
        <f>F136</f>
        <v>#REF!</v>
      </c>
      <c r="G135" s="151" t="e">
        <f>G136</f>
        <v>#REF!</v>
      </c>
      <c r="H135" s="148"/>
      <c r="I135" s="149"/>
    </row>
    <row r="136" spans="1:9" ht="16.5" customHeight="1" hidden="1">
      <c r="A136" s="91" t="s">
        <v>45</v>
      </c>
      <c r="B136" s="14" t="s">
        <v>272</v>
      </c>
      <c r="C136" s="14"/>
      <c r="D136" s="35" t="s">
        <v>64</v>
      </c>
      <c r="E136" s="144">
        <f>E137</f>
        <v>0</v>
      </c>
      <c r="F136" s="150" t="e">
        <f>F137+#REF!+F145+F149+F153+F156+F160+F163+F170</f>
        <v>#REF!</v>
      </c>
      <c r="G136" s="151" t="e">
        <f>G137+#REF!+G145+G149+G153+G156+G160+G163+G170</f>
        <v>#REF!</v>
      </c>
      <c r="H136" s="148"/>
      <c r="I136" s="149"/>
    </row>
    <row r="137" spans="1:9" ht="14.25" customHeight="1" hidden="1">
      <c r="A137" s="91" t="s">
        <v>45</v>
      </c>
      <c r="B137" s="14" t="s">
        <v>272</v>
      </c>
      <c r="C137" s="14" t="s">
        <v>55</v>
      </c>
      <c r="D137" s="36" t="s">
        <v>56</v>
      </c>
      <c r="E137" s="144">
        <f>ВЕД!F142</f>
        <v>0</v>
      </c>
      <c r="F137" s="150" t="e">
        <f>#REF!+F139</f>
        <v>#REF!</v>
      </c>
      <c r="G137" s="151" t="e">
        <f>#REF!+G139</f>
        <v>#REF!</v>
      </c>
      <c r="H137" s="148"/>
      <c r="I137" s="149"/>
    </row>
    <row r="138" spans="1:9" ht="24" customHeight="1" hidden="1">
      <c r="A138" s="91" t="s">
        <v>45</v>
      </c>
      <c r="B138" s="14" t="s">
        <v>273</v>
      </c>
      <c r="C138" s="14"/>
      <c r="D138" s="35" t="s">
        <v>142</v>
      </c>
      <c r="E138" s="144">
        <f>E139</f>
        <v>0</v>
      </c>
      <c r="F138" s="150" t="e">
        <f>ВЕД!#REF!</f>
        <v>#REF!</v>
      </c>
      <c r="G138" s="151" t="e">
        <f>ВЕД!#REF!</f>
        <v>#REF!</v>
      </c>
      <c r="H138" s="148"/>
      <c r="I138" s="149"/>
    </row>
    <row r="139" spans="1:9" ht="19.5" customHeight="1" hidden="1">
      <c r="A139" s="91" t="s">
        <v>45</v>
      </c>
      <c r="B139" s="14" t="s">
        <v>274</v>
      </c>
      <c r="C139" s="14"/>
      <c r="D139" s="35" t="s">
        <v>64</v>
      </c>
      <c r="E139" s="144">
        <f aca="true" t="shared" si="14" ref="E139:G140">E140</f>
        <v>0</v>
      </c>
      <c r="F139" s="150">
        <f t="shared" si="14"/>
        <v>0</v>
      </c>
      <c r="G139" s="151">
        <f t="shared" si="14"/>
        <v>0</v>
      </c>
      <c r="H139" s="148"/>
      <c r="I139" s="149"/>
    </row>
    <row r="140" spans="1:9" ht="20.25" customHeight="1" hidden="1">
      <c r="A140" s="91" t="s">
        <v>45</v>
      </c>
      <c r="B140" s="14" t="s">
        <v>274</v>
      </c>
      <c r="C140" s="14" t="s">
        <v>55</v>
      </c>
      <c r="D140" s="36" t="s">
        <v>56</v>
      </c>
      <c r="E140" s="144">
        <f>ВЕД!F145</f>
        <v>0</v>
      </c>
      <c r="F140" s="150">
        <f t="shared" si="14"/>
        <v>0</v>
      </c>
      <c r="G140" s="151">
        <f t="shared" si="14"/>
        <v>0</v>
      </c>
      <c r="H140" s="148"/>
      <c r="I140" s="149"/>
    </row>
    <row r="141" spans="1:9" ht="22.5" customHeight="1">
      <c r="A141" s="91" t="s">
        <v>45</v>
      </c>
      <c r="B141" s="14" t="s">
        <v>275</v>
      </c>
      <c r="C141" s="14"/>
      <c r="D141" s="35" t="s">
        <v>144</v>
      </c>
      <c r="E141" s="144">
        <f>E142</f>
        <v>1464.7</v>
      </c>
      <c r="F141" s="144">
        <f>F142</f>
        <v>0</v>
      </c>
      <c r="G141" s="144">
        <f>G142</f>
        <v>0</v>
      </c>
      <c r="H141" s="144">
        <f>H142</f>
        <v>1014.7</v>
      </c>
      <c r="I141" s="144">
        <f>I142</f>
        <v>1000</v>
      </c>
    </row>
    <row r="142" spans="1:9" ht="25.5" customHeight="1">
      <c r="A142" s="91" t="s">
        <v>45</v>
      </c>
      <c r="B142" s="14" t="s">
        <v>275</v>
      </c>
      <c r="C142" s="14" t="s">
        <v>55</v>
      </c>
      <c r="D142" s="36" t="s">
        <v>436</v>
      </c>
      <c r="E142" s="144">
        <f>ВЕД!F147</f>
        <v>1464.7</v>
      </c>
      <c r="F142" s="144">
        <f>ВЕД!G147</f>
        <v>0</v>
      </c>
      <c r="G142" s="144">
        <f>ВЕД!H147</f>
        <v>0</v>
      </c>
      <c r="H142" s="144">
        <f>ВЕД!I147</f>
        <v>1014.7</v>
      </c>
      <c r="I142" s="144">
        <f>ВЕД!J147</f>
        <v>1000</v>
      </c>
    </row>
    <row r="143" spans="1:9" ht="22.5" customHeight="1" hidden="1">
      <c r="A143" s="91" t="s">
        <v>45</v>
      </c>
      <c r="B143" s="14" t="s">
        <v>276</v>
      </c>
      <c r="C143" s="14"/>
      <c r="D143" s="35" t="s">
        <v>146</v>
      </c>
      <c r="E143" s="144">
        <f>E144</f>
        <v>0</v>
      </c>
      <c r="F143" s="150" t="e">
        <f>F144</f>
        <v>#REF!</v>
      </c>
      <c r="G143" s="151" t="e">
        <f>G144</f>
        <v>#REF!</v>
      </c>
      <c r="H143" s="148"/>
      <c r="I143" s="149"/>
    </row>
    <row r="144" spans="1:9" ht="22.5" customHeight="1" hidden="1">
      <c r="A144" s="91" t="s">
        <v>45</v>
      </c>
      <c r="B144" s="14" t="s">
        <v>277</v>
      </c>
      <c r="C144" s="14"/>
      <c r="D144" s="35" t="s">
        <v>64</v>
      </c>
      <c r="E144" s="144">
        <f>E145</f>
        <v>0</v>
      </c>
      <c r="F144" s="150" t="e">
        <f>ВЕД!#REF!</f>
        <v>#REF!</v>
      </c>
      <c r="G144" s="151" t="e">
        <f>ВЕД!#REF!</f>
        <v>#REF!</v>
      </c>
      <c r="H144" s="148"/>
      <c r="I144" s="149"/>
    </row>
    <row r="145" spans="1:9" ht="18.75" customHeight="1" hidden="1">
      <c r="A145" s="91" t="s">
        <v>45</v>
      </c>
      <c r="B145" s="14" t="s">
        <v>277</v>
      </c>
      <c r="C145" s="14" t="s">
        <v>55</v>
      </c>
      <c r="D145" s="36" t="s">
        <v>56</v>
      </c>
      <c r="E145" s="144">
        <f>ВЕД!F150</f>
        <v>0</v>
      </c>
      <c r="F145" s="150" t="e">
        <f aca="true" t="shared" si="15" ref="F145:G147">F146</f>
        <v>#REF!</v>
      </c>
      <c r="G145" s="151" t="e">
        <f t="shared" si="15"/>
        <v>#REF!</v>
      </c>
      <c r="H145" s="148"/>
      <c r="I145" s="149"/>
    </row>
    <row r="146" spans="1:9" ht="22.5" customHeight="1" hidden="1">
      <c r="A146" s="91" t="s">
        <v>45</v>
      </c>
      <c r="B146" s="14" t="s">
        <v>278</v>
      </c>
      <c r="C146" s="14"/>
      <c r="D146" s="35" t="s">
        <v>148</v>
      </c>
      <c r="E146" s="144">
        <f>E147</f>
        <v>0</v>
      </c>
      <c r="F146" s="150" t="e">
        <f t="shared" si="15"/>
        <v>#REF!</v>
      </c>
      <c r="G146" s="151" t="e">
        <f t="shared" si="15"/>
        <v>#REF!</v>
      </c>
      <c r="H146" s="148"/>
      <c r="I146" s="149"/>
    </row>
    <row r="147" spans="1:9" ht="26.25" customHeight="1" hidden="1">
      <c r="A147" s="91" t="s">
        <v>45</v>
      </c>
      <c r="B147" s="14" t="s">
        <v>279</v>
      </c>
      <c r="C147" s="14"/>
      <c r="D147" s="35" t="s">
        <v>64</v>
      </c>
      <c r="E147" s="144">
        <f>E148</f>
        <v>0</v>
      </c>
      <c r="F147" s="150" t="e">
        <f t="shared" si="15"/>
        <v>#REF!</v>
      </c>
      <c r="G147" s="151" t="e">
        <f t="shared" si="15"/>
        <v>#REF!</v>
      </c>
      <c r="H147" s="148"/>
      <c r="I147" s="149"/>
    </row>
    <row r="148" spans="1:9" ht="21.75" customHeight="1" hidden="1">
      <c r="A148" s="91" t="s">
        <v>45</v>
      </c>
      <c r="B148" s="14" t="s">
        <v>279</v>
      </c>
      <c r="C148" s="14" t="s">
        <v>55</v>
      </c>
      <c r="D148" s="36" t="s">
        <v>56</v>
      </c>
      <c r="E148" s="144">
        <f>ВЕД!F153</f>
        <v>0</v>
      </c>
      <c r="F148" s="150" t="e">
        <f>ВЕД!#REF!</f>
        <v>#REF!</v>
      </c>
      <c r="G148" s="151" t="e">
        <f>ВЕД!#REF!</f>
        <v>#REF!</v>
      </c>
      <c r="H148" s="148"/>
      <c r="I148" s="149"/>
    </row>
    <row r="149" spans="1:9" ht="22.5" customHeight="1" hidden="1">
      <c r="A149" s="91" t="s">
        <v>45</v>
      </c>
      <c r="B149" s="14" t="s">
        <v>280</v>
      </c>
      <c r="C149" s="14"/>
      <c r="D149" s="35" t="s">
        <v>150</v>
      </c>
      <c r="E149" s="144">
        <f>E150</f>
        <v>0</v>
      </c>
      <c r="F149" s="150" t="e">
        <f aca="true" t="shared" si="16" ref="F149:G151">F150</f>
        <v>#REF!</v>
      </c>
      <c r="G149" s="151" t="e">
        <f t="shared" si="16"/>
        <v>#REF!</v>
      </c>
      <c r="H149" s="148"/>
      <c r="I149" s="149"/>
    </row>
    <row r="150" spans="1:9" ht="24.75" customHeight="1" hidden="1">
      <c r="A150" s="91" t="s">
        <v>45</v>
      </c>
      <c r="B150" s="14" t="s">
        <v>281</v>
      </c>
      <c r="C150" s="14"/>
      <c r="D150" s="35" t="s">
        <v>64</v>
      </c>
      <c r="E150" s="144">
        <f>E151</f>
        <v>0</v>
      </c>
      <c r="F150" s="150" t="e">
        <f t="shared" si="16"/>
        <v>#REF!</v>
      </c>
      <c r="G150" s="151" t="e">
        <f t="shared" si="16"/>
        <v>#REF!</v>
      </c>
      <c r="H150" s="148"/>
      <c r="I150" s="149"/>
    </row>
    <row r="151" spans="1:9" ht="18" customHeight="1" hidden="1">
      <c r="A151" s="91" t="s">
        <v>45</v>
      </c>
      <c r="B151" s="14" t="s">
        <v>281</v>
      </c>
      <c r="C151" s="14" t="s">
        <v>55</v>
      </c>
      <c r="D151" s="36" t="s">
        <v>56</v>
      </c>
      <c r="E151" s="144">
        <f>ВЕД!F156</f>
        <v>0</v>
      </c>
      <c r="F151" s="150" t="e">
        <f t="shared" si="16"/>
        <v>#REF!</v>
      </c>
      <c r="G151" s="151" t="e">
        <f t="shared" si="16"/>
        <v>#REF!</v>
      </c>
      <c r="H151" s="148"/>
      <c r="I151" s="149"/>
    </row>
    <row r="152" spans="1:9" ht="22.5" customHeight="1" hidden="1">
      <c r="A152" s="91" t="s">
        <v>45</v>
      </c>
      <c r="B152" s="14" t="s">
        <v>282</v>
      </c>
      <c r="C152" s="14"/>
      <c r="D152" s="35" t="s">
        <v>5</v>
      </c>
      <c r="E152" s="144">
        <f>E153</f>
        <v>0</v>
      </c>
      <c r="F152" s="150" t="e">
        <f>ВЕД!#REF!</f>
        <v>#REF!</v>
      </c>
      <c r="G152" s="151" t="e">
        <f>ВЕД!#REF!</f>
        <v>#REF!</v>
      </c>
      <c r="H152" s="148"/>
      <c r="I152" s="149"/>
    </row>
    <row r="153" spans="1:9" ht="16.5" customHeight="1" hidden="1">
      <c r="A153" s="91" t="s">
        <v>45</v>
      </c>
      <c r="B153" s="14" t="s">
        <v>283</v>
      </c>
      <c r="C153" s="14"/>
      <c r="D153" s="35" t="s">
        <v>64</v>
      </c>
      <c r="E153" s="144">
        <f>E154</f>
        <v>0</v>
      </c>
      <c r="F153" s="150">
        <f aca="true" t="shared" si="17" ref="F153:I155">F154</f>
        <v>0</v>
      </c>
      <c r="G153" s="151">
        <f t="shared" si="17"/>
        <v>0</v>
      </c>
      <c r="H153" s="148"/>
      <c r="I153" s="149"/>
    </row>
    <row r="154" spans="1:9" ht="16.5" customHeight="1" hidden="1">
      <c r="A154" s="91" t="s">
        <v>45</v>
      </c>
      <c r="B154" s="14" t="s">
        <v>283</v>
      </c>
      <c r="C154" s="14" t="s">
        <v>55</v>
      </c>
      <c r="D154" s="36" t="s">
        <v>56</v>
      </c>
      <c r="E154" s="144">
        <f>ВЕД!F159</f>
        <v>0</v>
      </c>
      <c r="F154" s="150">
        <f t="shared" si="17"/>
        <v>0</v>
      </c>
      <c r="G154" s="151">
        <f t="shared" si="17"/>
        <v>0</v>
      </c>
      <c r="H154" s="148"/>
      <c r="I154" s="149"/>
    </row>
    <row r="155" spans="1:9" ht="15" customHeight="1">
      <c r="A155" s="91" t="s">
        <v>45</v>
      </c>
      <c r="B155" s="14" t="s">
        <v>284</v>
      </c>
      <c r="C155" s="14"/>
      <c r="D155" s="35" t="s">
        <v>422</v>
      </c>
      <c r="E155" s="144">
        <f>E156</f>
        <v>0</v>
      </c>
      <c r="F155" s="144">
        <f t="shared" si="17"/>
        <v>0</v>
      </c>
      <c r="G155" s="144">
        <f t="shared" si="17"/>
        <v>0</v>
      </c>
      <c r="H155" s="144">
        <f t="shared" si="17"/>
        <v>0</v>
      </c>
      <c r="I155" s="144">
        <f t="shared" si="17"/>
        <v>0</v>
      </c>
    </row>
    <row r="156" spans="1:9" ht="22.5" customHeight="1">
      <c r="A156" s="91" t="s">
        <v>45</v>
      </c>
      <c r="B156" s="14" t="s">
        <v>284</v>
      </c>
      <c r="C156" s="14" t="s">
        <v>55</v>
      </c>
      <c r="D156" s="36" t="s">
        <v>436</v>
      </c>
      <c r="E156" s="144">
        <f>ВЕД!F161</f>
        <v>0</v>
      </c>
      <c r="F156" s="144">
        <f>ВЕД!G161</f>
        <v>0</v>
      </c>
      <c r="G156" s="144">
        <f>ВЕД!H161</f>
        <v>0</v>
      </c>
      <c r="H156" s="144">
        <f>ВЕД!I161</f>
        <v>0</v>
      </c>
      <c r="I156" s="144">
        <f>ВЕД!J161</f>
        <v>0</v>
      </c>
    </row>
    <row r="157" spans="1:9" ht="38.25" customHeight="1">
      <c r="A157" s="91" t="s">
        <v>45</v>
      </c>
      <c r="B157" s="14" t="s">
        <v>443</v>
      </c>
      <c r="C157" s="14"/>
      <c r="D157" s="35" t="s">
        <v>445</v>
      </c>
      <c r="E157" s="144">
        <f aca="true" t="shared" si="18" ref="E157:I158">E158</f>
        <v>6044.8</v>
      </c>
      <c r="F157" s="144">
        <f t="shared" si="18"/>
        <v>0</v>
      </c>
      <c r="G157" s="144">
        <f t="shared" si="18"/>
        <v>0</v>
      </c>
      <c r="H157" s="144">
        <f t="shared" si="18"/>
        <v>4100</v>
      </c>
      <c r="I157" s="144">
        <f t="shared" si="18"/>
        <v>4100</v>
      </c>
    </row>
    <row r="158" spans="1:9" ht="22.5" customHeight="1">
      <c r="A158" s="91" t="s">
        <v>45</v>
      </c>
      <c r="B158" s="14" t="s">
        <v>444</v>
      </c>
      <c r="C158" s="14"/>
      <c r="D158" s="35" t="s">
        <v>446</v>
      </c>
      <c r="E158" s="144">
        <f t="shared" si="18"/>
        <v>6044.8</v>
      </c>
      <c r="F158" s="144">
        <f t="shared" si="18"/>
        <v>0</v>
      </c>
      <c r="G158" s="144">
        <f t="shared" si="18"/>
        <v>0</v>
      </c>
      <c r="H158" s="144">
        <f t="shared" si="18"/>
        <v>4100</v>
      </c>
      <c r="I158" s="144">
        <f t="shared" si="18"/>
        <v>4100</v>
      </c>
    </row>
    <row r="159" spans="1:9" ht="22.5" customHeight="1">
      <c r="A159" s="91" t="s">
        <v>45</v>
      </c>
      <c r="B159" s="14" t="s">
        <v>444</v>
      </c>
      <c r="C159" s="14" t="s">
        <v>55</v>
      </c>
      <c r="D159" s="36" t="s">
        <v>436</v>
      </c>
      <c r="E159" s="144">
        <f>ВЕД!F164</f>
        <v>6044.8</v>
      </c>
      <c r="F159" s="144">
        <f>ВЕД!G164</f>
        <v>0</v>
      </c>
      <c r="G159" s="144">
        <f>ВЕД!H164</f>
        <v>0</v>
      </c>
      <c r="H159" s="144">
        <f>ВЕД!I164</f>
        <v>4100</v>
      </c>
      <c r="I159" s="144">
        <f>ВЕД!J164</f>
        <v>4100</v>
      </c>
    </row>
    <row r="160" spans="1:9" ht="33.75" customHeight="1">
      <c r="A160" s="91" t="s">
        <v>45</v>
      </c>
      <c r="B160" s="14" t="s">
        <v>344</v>
      </c>
      <c r="C160" s="14"/>
      <c r="D160" s="36" t="s">
        <v>81</v>
      </c>
      <c r="E160" s="144">
        <f>E161</f>
        <v>215</v>
      </c>
      <c r="F160" s="144">
        <f>F161</f>
        <v>0</v>
      </c>
      <c r="G160" s="144">
        <f>G161</f>
        <v>0</v>
      </c>
      <c r="H160" s="144">
        <f>H161</f>
        <v>200</v>
      </c>
      <c r="I160" s="144">
        <f>I161</f>
        <v>200</v>
      </c>
    </row>
    <row r="161" spans="1:9" ht="16.5" customHeight="1">
      <c r="A161" s="91" t="s">
        <v>45</v>
      </c>
      <c r="B161" s="14" t="s">
        <v>345</v>
      </c>
      <c r="C161" s="14"/>
      <c r="D161" s="35" t="s">
        <v>221</v>
      </c>
      <c r="E161" s="144">
        <f>E162+E165</f>
        <v>215</v>
      </c>
      <c r="F161" s="144">
        <f>F162+F165</f>
        <v>0</v>
      </c>
      <c r="G161" s="144">
        <f>G162+G165</f>
        <v>0</v>
      </c>
      <c r="H161" s="144">
        <f>H162+H165</f>
        <v>200</v>
      </c>
      <c r="I161" s="144">
        <f>I162+I165</f>
        <v>200</v>
      </c>
    </row>
    <row r="162" spans="1:9" ht="22.5" customHeight="1">
      <c r="A162" s="91" t="s">
        <v>45</v>
      </c>
      <c r="B162" s="14" t="s">
        <v>346</v>
      </c>
      <c r="C162" s="14"/>
      <c r="D162" s="35" t="s">
        <v>94</v>
      </c>
      <c r="E162" s="144">
        <f>E163+E164</f>
        <v>0</v>
      </c>
      <c r="F162" s="144">
        <f>F163+F164</f>
        <v>0</v>
      </c>
      <c r="G162" s="144">
        <f>G163+G164</f>
        <v>0</v>
      </c>
      <c r="H162" s="144">
        <f>H163+H164</f>
        <v>0</v>
      </c>
      <c r="I162" s="144">
        <f>I163+I164</f>
        <v>0</v>
      </c>
    </row>
    <row r="163" spans="1:9" ht="22.5" customHeight="1">
      <c r="A163" s="91" t="s">
        <v>45</v>
      </c>
      <c r="B163" s="14" t="s">
        <v>346</v>
      </c>
      <c r="C163" s="14" t="s">
        <v>75</v>
      </c>
      <c r="D163" s="35" t="s">
        <v>367</v>
      </c>
      <c r="E163" s="144">
        <f>ВЕД!F168</f>
        <v>0</v>
      </c>
      <c r="F163" s="144">
        <f>ВЕД!G168</f>
        <v>0</v>
      </c>
      <c r="G163" s="144">
        <f>ВЕД!H168</f>
        <v>0</v>
      </c>
      <c r="H163" s="144">
        <f>ВЕД!I168</f>
        <v>0</v>
      </c>
      <c r="I163" s="144">
        <f>ВЕД!J168</f>
        <v>0</v>
      </c>
    </row>
    <row r="164" spans="1:9" ht="22.5" customHeight="1">
      <c r="A164" s="91" t="s">
        <v>45</v>
      </c>
      <c r="B164" s="14" t="s">
        <v>399</v>
      </c>
      <c r="C164" s="14" t="s">
        <v>58</v>
      </c>
      <c r="D164" s="36" t="s">
        <v>59</v>
      </c>
      <c r="E164" s="144">
        <f>ВЕД!F169</f>
        <v>0</v>
      </c>
      <c r="F164" s="144">
        <f>ВЕД!G169</f>
        <v>0</v>
      </c>
      <c r="G164" s="144">
        <f>ВЕД!H169</f>
        <v>0</v>
      </c>
      <c r="H164" s="144">
        <f>ВЕД!I169</f>
        <v>0</v>
      </c>
      <c r="I164" s="144">
        <f>ВЕД!J169</f>
        <v>0</v>
      </c>
    </row>
    <row r="165" spans="1:9" ht="12.75" customHeight="1">
      <c r="A165" s="91" t="s">
        <v>45</v>
      </c>
      <c r="B165" s="14" t="s">
        <v>372</v>
      </c>
      <c r="C165" s="14"/>
      <c r="D165" s="35" t="s">
        <v>390</v>
      </c>
      <c r="E165" s="144">
        <f>E166</f>
        <v>215</v>
      </c>
      <c r="F165" s="144">
        <f>F166</f>
        <v>0</v>
      </c>
      <c r="G165" s="144">
        <f>G166</f>
        <v>0</v>
      </c>
      <c r="H165" s="144">
        <f>H166</f>
        <v>200</v>
      </c>
      <c r="I165" s="144">
        <f>I166</f>
        <v>200</v>
      </c>
    </row>
    <row r="166" spans="1:9" ht="22.5" customHeight="1">
      <c r="A166" s="91" t="s">
        <v>45</v>
      </c>
      <c r="B166" s="14" t="s">
        <v>372</v>
      </c>
      <c r="C166" s="14" t="s">
        <v>55</v>
      </c>
      <c r="D166" s="36" t="s">
        <v>56</v>
      </c>
      <c r="E166" s="144">
        <f>ВЕД!F171</f>
        <v>215</v>
      </c>
      <c r="F166" s="144">
        <f>ВЕД!G171</f>
        <v>0</v>
      </c>
      <c r="G166" s="144">
        <f>ВЕД!H171</f>
        <v>0</v>
      </c>
      <c r="H166" s="144">
        <f>ВЕД!I171</f>
        <v>200</v>
      </c>
      <c r="I166" s="144">
        <f>ВЕД!J171</f>
        <v>200</v>
      </c>
    </row>
    <row r="167" spans="1:9" ht="22.5" customHeight="1">
      <c r="A167" s="88" t="s">
        <v>45</v>
      </c>
      <c r="B167" s="20" t="s">
        <v>285</v>
      </c>
      <c r="C167" s="20"/>
      <c r="D167" s="179" t="s">
        <v>190</v>
      </c>
      <c r="E167" s="145">
        <f>E168</f>
        <v>350</v>
      </c>
      <c r="F167" s="145">
        <f>F168</f>
        <v>0</v>
      </c>
      <c r="G167" s="145">
        <f>G168</f>
        <v>0</v>
      </c>
      <c r="H167" s="145">
        <f>H168</f>
        <v>300</v>
      </c>
      <c r="I167" s="145">
        <f>I168</f>
        <v>300</v>
      </c>
    </row>
    <row r="168" spans="1:9" ht="24" customHeight="1">
      <c r="A168" s="91" t="s">
        <v>45</v>
      </c>
      <c r="B168" s="14" t="s">
        <v>286</v>
      </c>
      <c r="C168" s="14"/>
      <c r="D168" s="35" t="s">
        <v>189</v>
      </c>
      <c r="E168" s="144">
        <f>E169</f>
        <v>350</v>
      </c>
      <c r="F168" s="144">
        <f aca="true" t="shared" si="19" ref="F168:I169">F169</f>
        <v>0</v>
      </c>
      <c r="G168" s="144">
        <f t="shared" si="19"/>
        <v>0</v>
      </c>
      <c r="H168" s="144">
        <f t="shared" si="19"/>
        <v>300</v>
      </c>
      <c r="I168" s="144">
        <f t="shared" si="19"/>
        <v>300</v>
      </c>
    </row>
    <row r="169" spans="1:9" ht="15" customHeight="1">
      <c r="A169" s="91" t="s">
        <v>45</v>
      </c>
      <c r="B169" s="14" t="s">
        <v>287</v>
      </c>
      <c r="C169" s="14"/>
      <c r="D169" s="35" t="s">
        <v>221</v>
      </c>
      <c r="E169" s="144">
        <f>E170</f>
        <v>350</v>
      </c>
      <c r="F169" s="144">
        <f t="shared" si="19"/>
        <v>0</v>
      </c>
      <c r="G169" s="144">
        <f t="shared" si="19"/>
        <v>0</v>
      </c>
      <c r="H169" s="144">
        <f t="shared" si="19"/>
        <v>300</v>
      </c>
      <c r="I169" s="144">
        <f t="shared" si="19"/>
        <v>300</v>
      </c>
    </row>
    <row r="170" spans="1:9" ht="24.75" customHeight="1">
      <c r="A170" s="91" t="s">
        <v>45</v>
      </c>
      <c r="B170" s="14" t="s">
        <v>288</v>
      </c>
      <c r="C170" s="14"/>
      <c r="D170" s="35" t="s">
        <v>194</v>
      </c>
      <c r="E170" s="155">
        <f>E171</f>
        <v>350</v>
      </c>
      <c r="F170" s="155">
        <f>F171</f>
        <v>0</v>
      </c>
      <c r="G170" s="155">
        <f>G171</f>
        <v>0</v>
      </c>
      <c r="H170" s="155">
        <f>H171</f>
        <v>300</v>
      </c>
      <c r="I170" s="155">
        <f>I171</f>
        <v>300</v>
      </c>
    </row>
    <row r="171" spans="1:9" ht="22.5" customHeight="1">
      <c r="A171" s="91" t="s">
        <v>45</v>
      </c>
      <c r="B171" s="14" t="s">
        <v>288</v>
      </c>
      <c r="C171" s="14" t="s">
        <v>55</v>
      </c>
      <c r="D171" s="36" t="s">
        <v>436</v>
      </c>
      <c r="E171" s="156">
        <f>ВЕД!F176</f>
        <v>350</v>
      </c>
      <c r="F171" s="156">
        <f>ВЕД!G176</f>
        <v>0</v>
      </c>
      <c r="G171" s="156">
        <f>ВЕД!H176</f>
        <v>0</v>
      </c>
      <c r="H171" s="156">
        <f>ВЕД!I176</f>
        <v>300</v>
      </c>
      <c r="I171" s="156">
        <f>ВЕД!J176</f>
        <v>300</v>
      </c>
    </row>
    <row r="172" spans="1:9" ht="34.5" customHeight="1">
      <c r="A172" s="88" t="s">
        <v>45</v>
      </c>
      <c r="B172" s="20" t="s">
        <v>293</v>
      </c>
      <c r="C172" s="20"/>
      <c r="D172" s="38" t="s">
        <v>474</v>
      </c>
      <c r="E172" s="199">
        <f aca="true" t="shared" si="20" ref="E172:I173">E173</f>
        <v>269.70000000000005</v>
      </c>
      <c r="F172" s="199">
        <f t="shared" si="20"/>
        <v>0</v>
      </c>
      <c r="G172" s="199">
        <f t="shared" si="20"/>
        <v>0</v>
      </c>
      <c r="H172" s="199">
        <f t="shared" si="20"/>
        <v>0</v>
      </c>
      <c r="I172" s="199">
        <f t="shared" si="20"/>
        <v>1000</v>
      </c>
    </row>
    <row r="173" spans="1:9" ht="24" customHeight="1">
      <c r="A173" s="88" t="s">
        <v>45</v>
      </c>
      <c r="B173" s="20" t="s">
        <v>450</v>
      </c>
      <c r="C173" s="20"/>
      <c r="D173" s="38" t="s">
        <v>451</v>
      </c>
      <c r="E173" s="199">
        <f t="shared" si="20"/>
        <v>269.70000000000005</v>
      </c>
      <c r="F173" s="199">
        <f t="shared" si="20"/>
        <v>0</v>
      </c>
      <c r="G173" s="199">
        <f t="shared" si="20"/>
        <v>0</v>
      </c>
      <c r="H173" s="199">
        <f t="shared" si="20"/>
        <v>0</v>
      </c>
      <c r="I173" s="199">
        <f t="shared" si="20"/>
        <v>1000</v>
      </c>
    </row>
    <row r="174" spans="1:9" ht="27" customHeight="1">
      <c r="A174" s="91" t="s">
        <v>45</v>
      </c>
      <c r="B174" s="14" t="s">
        <v>452</v>
      </c>
      <c r="C174" s="14"/>
      <c r="D174" s="47" t="s">
        <v>453</v>
      </c>
      <c r="E174" s="155">
        <f>E175+E178</f>
        <v>269.70000000000005</v>
      </c>
      <c r="F174" s="155">
        <f>F175+F178</f>
        <v>0</v>
      </c>
      <c r="G174" s="155">
        <f>G175+G178</f>
        <v>0</v>
      </c>
      <c r="H174" s="155">
        <f>H175+H178</f>
        <v>0</v>
      </c>
      <c r="I174" s="155">
        <f>I175+I178</f>
        <v>1000</v>
      </c>
    </row>
    <row r="175" spans="1:9" ht="16.5" customHeight="1">
      <c r="A175" s="91" t="s">
        <v>45</v>
      </c>
      <c r="B175" s="14" t="s">
        <v>454</v>
      </c>
      <c r="C175" s="14"/>
      <c r="D175" s="35" t="s">
        <v>221</v>
      </c>
      <c r="E175" s="155">
        <f aca="true" t="shared" si="21" ref="E175:I176">E176</f>
        <v>117.9</v>
      </c>
      <c r="F175" s="155">
        <f t="shared" si="21"/>
        <v>0</v>
      </c>
      <c r="G175" s="155">
        <f t="shared" si="21"/>
        <v>0</v>
      </c>
      <c r="H175" s="155">
        <f t="shared" si="21"/>
        <v>0</v>
      </c>
      <c r="I175" s="155">
        <f t="shared" si="21"/>
        <v>260</v>
      </c>
    </row>
    <row r="176" spans="1:9" ht="24.75" customHeight="1">
      <c r="A176" s="91" t="s">
        <v>45</v>
      </c>
      <c r="B176" s="14" t="s">
        <v>455</v>
      </c>
      <c r="C176" s="14"/>
      <c r="D176" s="36" t="s">
        <v>456</v>
      </c>
      <c r="E176" s="144">
        <f t="shared" si="21"/>
        <v>117.9</v>
      </c>
      <c r="F176" s="144">
        <f t="shared" si="21"/>
        <v>0</v>
      </c>
      <c r="G176" s="144">
        <f t="shared" si="21"/>
        <v>0</v>
      </c>
      <c r="H176" s="144">
        <f t="shared" si="21"/>
        <v>0</v>
      </c>
      <c r="I176" s="144">
        <f t="shared" si="21"/>
        <v>260</v>
      </c>
    </row>
    <row r="177" spans="1:9" ht="15.75" customHeight="1">
      <c r="A177" s="91" t="s">
        <v>45</v>
      </c>
      <c r="B177" s="14" t="s">
        <v>455</v>
      </c>
      <c r="C177" s="14" t="s">
        <v>55</v>
      </c>
      <c r="D177" s="36" t="s">
        <v>56</v>
      </c>
      <c r="E177" s="144">
        <f>ВЕД!F182</f>
        <v>117.9</v>
      </c>
      <c r="F177" s="144">
        <f>ВЕД!G182</f>
        <v>0</v>
      </c>
      <c r="G177" s="144">
        <f>ВЕД!H182</f>
        <v>0</v>
      </c>
      <c r="H177" s="144">
        <f>ВЕД!I182</f>
        <v>0</v>
      </c>
      <c r="I177" s="144">
        <f>ВЕД!J182</f>
        <v>260</v>
      </c>
    </row>
    <row r="178" spans="1:9" ht="33.75" customHeight="1">
      <c r="A178" s="14" t="s">
        <v>45</v>
      </c>
      <c r="B178" s="14" t="s">
        <v>496</v>
      </c>
      <c r="C178" s="20"/>
      <c r="D178" s="35" t="s">
        <v>497</v>
      </c>
      <c r="E178" s="144">
        <f aca="true" t="shared" si="22" ref="E178:I179">E179</f>
        <v>151.8</v>
      </c>
      <c r="F178" s="144">
        <f t="shared" si="22"/>
        <v>0</v>
      </c>
      <c r="G178" s="144">
        <f t="shared" si="22"/>
        <v>0</v>
      </c>
      <c r="H178" s="144">
        <f t="shared" si="22"/>
        <v>0</v>
      </c>
      <c r="I178" s="144">
        <f t="shared" si="22"/>
        <v>740</v>
      </c>
    </row>
    <row r="179" spans="1:9" ht="24" customHeight="1">
      <c r="A179" s="14" t="s">
        <v>45</v>
      </c>
      <c r="B179" s="14" t="s">
        <v>498</v>
      </c>
      <c r="C179" s="20"/>
      <c r="D179" s="53" t="s">
        <v>499</v>
      </c>
      <c r="E179" s="144">
        <f t="shared" si="22"/>
        <v>151.8</v>
      </c>
      <c r="F179" s="144">
        <f t="shared" si="22"/>
        <v>0</v>
      </c>
      <c r="G179" s="144">
        <f t="shared" si="22"/>
        <v>0</v>
      </c>
      <c r="H179" s="144">
        <f t="shared" si="22"/>
        <v>0</v>
      </c>
      <c r="I179" s="144">
        <f t="shared" si="22"/>
        <v>740</v>
      </c>
    </row>
    <row r="180" spans="1:9" ht="15.75" customHeight="1">
      <c r="A180" s="14" t="s">
        <v>45</v>
      </c>
      <c r="B180" s="14" t="s">
        <v>498</v>
      </c>
      <c r="C180" s="14" t="s">
        <v>55</v>
      </c>
      <c r="D180" s="36" t="s">
        <v>56</v>
      </c>
      <c r="E180" s="144">
        <f>ВЕД!F185</f>
        <v>151.8</v>
      </c>
      <c r="F180" s="144">
        <f>ВЕД!G185</f>
        <v>0</v>
      </c>
      <c r="G180" s="144">
        <f>ВЕД!H185</f>
        <v>0</v>
      </c>
      <c r="H180" s="144">
        <f>ВЕД!I185</f>
        <v>0</v>
      </c>
      <c r="I180" s="144">
        <f>ВЕД!J185</f>
        <v>740</v>
      </c>
    </row>
    <row r="181" spans="1:9" ht="15.75" customHeight="1">
      <c r="A181" s="88" t="s">
        <v>77</v>
      </c>
      <c r="B181" s="20"/>
      <c r="C181" s="20"/>
      <c r="D181" s="38" t="s">
        <v>79</v>
      </c>
      <c r="E181" s="145">
        <f>E182+E206+E271</f>
        <v>6303.9</v>
      </c>
      <c r="F181" s="145" t="e">
        <f>F182+F206+F271</f>
        <v>#REF!</v>
      </c>
      <c r="G181" s="145" t="e">
        <f>G182+G206+G271</f>
        <v>#REF!</v>
      </c>
      <c r="H181" s="145">
        <f>H182+H206+H271</f>
        <v>8030</v>
      </c>
      <c r="I181" s="145">
        <f>I182+I206+I271</f>
        <v>9080</v>
      </c>
    </row>
    <row r="182" spans="1:9" ht="12.75">
      <c r="A182" s="88" t="s">
        <v>78</v>
      </c>
      <c r="B182" s="20"/>
      <c r="C182" s="20"/>
      <c r="D182" s="38" t="s">
        <v>80</v>
      </c>
      <c r="E182" s="145">
        <f>E183+E198+E192</f>
        <v>300</v>
      </c>
      <c r="F182" s="145" t="e">
        <f>F183+F198+F192</f>
        <v>#REF!</v>
      </c>
      <c r="G182" s="145" t="e">
        <f>G183+G198+G192</f>
        <v>#REF!</v>
      </c>
      <c r="H182" s="145">
        <f>H183+H198+H192</f>
        <v>1800</v>
      </c>
      <c r="I182" s="145">
        <f>I183+I198+I192</f>
        <v>3300</v>
      </c>
    </row>
    <row r="183" spans="1:9" ht="33.75">
      <c r="A183" s="88" t="s">
        <v>78</v>
      </c>
      <c r="B183" s="20" t="s">
        <v>293</v>
      </c>
      <c r="C183" s="20"/>
      <c r="D183" s="38" t="s">
        <v>474</v>
      </c>
      <c r="E183" s="145">
        <f aca="true" t="shared" si="23" ref="E183:I185">E184</f>
        <v>200</v>
      </c>
      <c r="F183" s="145" t="e">
        <f t="shared" si="23"/>
        <v>#REF!</v>
      </c>
      <c r="G183" s="145" t="e">
        <f t="shared" si="23"/>
        <v>#REF!</v>
      </c>
      <c r="H183" s="145">
        <f t="shared" si="23"/>
        <v>200</v>
      </c>
      <c r="I183" s="145">
        <f t="shared" si="23"/>
        <v>200</v>
      </c>
    </row>
    <row r="184" spans="1:9" ht="12.75">
      <c r="A184" s="88" t="s">
        <v>78</v>
      </c>
      <c r="B184" s="20" t="s">
        <v>294</v>
      </c>
      <c r="C184" s="20"/>
      <c r="D184" s="179" t="s">
        <v>128</v>
      </c>
      <c r="E184" s="145">
        <f t="shared" si="23"/>
        <v>200</v>
      </c>
      <c r="F184" s="145" t="e">
        <f t="shared" si="23"/>
        <v>#REF!</v>
      </c>
      <c r="G184" s="145" t="e">
        <f t="shared" si="23"/>
        <v>#REF!</v>
      </c>
      <c r="H184" s="145">
        <f t="shared" si="23"/>
        <v>200</v>
      </c>
      <c r="I184" s="145">
        <f t="shared" si="23"/>
        <v>200</v>
      </c>
    </row>
    <row r="185" spans="1:9" ht="43.5" customHeight="1">
      <c r="A185" s="91" t="s">
        <v>78</v>
      </c>
      <c r="B185" s="14" t="s">
        <v>295</v>
      </c>
      <c r="C185" s="14"/>
      <c r="D185" s="35" t="s">
        <v>82</v>
      </c>
      <c r="E185" s="144">
        <f>E186</f>
        <v>200</v>
      </c>
      <c r="F185" s="144" t="e">
        <f t="shared" si="23"/>
        <v>#REF!</v>
      </c>
      <c r="G185" s="144" t="e">
        <f t="shared" si="23"/>
        <v>#REF!</v>
      </c>
      <c r="H185" s="144">
        <f t="shared" si="23"/>
        <v>200</v>
      </c>
      <c r="I185" s="144">
        <f t="shared" si="23"/>
        <v>200</v>
      </c>
    </row>
    <row r="186" spans="1:9" ht="12.75">
      <c r="A186" s="91" t="s">
        <v>78</v>
      </c>
      <c r="B186" s="14" t="s">
        <v>296</v>
      </c>
      <c r="C186" s="14"/>
      <c r="D186" s="35" t="s">
        <v>221</v>
      </c>
      <c r="E186" s="144">
        <f>E187+E189</f>
        <v>200</v>
      </c>
      <c r="F186" s="144" t="e">
        <f>F187+F189</f>
        <v>#REF!</v>
      </c>
      <c r="G186" s="144" t="e">
        <f>G187+G189</f>
        <v>#REF!</v>
      </c>
      <c r="H186" s="144">
        <f>H187+H189</f>
        <v>200</v>
      </c>
      <c r="I186" s="144">
        <f>I187+I189</f>
        <v>200</v>
      </c>
    </row>
    <row r="187" spans="1:9" ht="33.75">
      <c r="A187" s="91" t="s">
        <v>78</v>
      </c>
      <c r="B187" s="14" t="s">
        <v>297</v>
      </c>
      <c r="C187" s="14"/>
      <c r="D187" s="35" t="s">
        <v>129</v>
      </c>
      <c r="E187" s="144">
        <f>E188</f>
        <v>0</v>
      </c>
      <c r="F187" s="144" t="e">
        <f>F188</f>
        <v>#REF!</v>
      </c>
      <c r="G187" s="144" t="e">
        <f>G188</f>
        <v>#REF!</v>
      </c>
      <c r="H187" s="144">
        <f>H188</f>
        <v>0</v>
      </c>
      <c r="I187" s="144">
        <f>I188</f>
        <v>0</v>
      </c>
    </row>
    <row r="188" spans="1:9" ht="22.5">
      <c r="A188" s="91" t="s">
        <v>78</v>
      </c>
      <c r="B188" s="14" t="s">
        <v>297</v>
      </c>
      <c r="C188" s="14" t="s">
        <v>55</v>
      </c>
      <c r="D188" s="36" t="s">
        <v>56</v>
      </c>
      <c r="E188" s="144">
        <f>ВЕД!F193</f>
        <v>0</v>
      </c>
      <c r="F188" s="144" t="e">
        <f>ВЕД!G193</f>
        <v>#REF!</v>
      </c>
      <c r="G188" s="144" t="e">
        <f>ВЕД!H193</f>
        <v>#REF!</v>
      </c>
      <c r="H188" s="144">
        <f>ВЕД!I193</f>
        <v>0</v>
      </c>
      <c r="I188" s="144">
        <f>ВЕД!J193</f>
        <v>0</v>
      </c>
    </row>
    <row r="189" spans="1:9" ht="33" customHeight="1">
      <c r="A189" s="91" t="s">
        <v>78</v>
      </c>
      <c r="B189" s="14" t="s">
        <v>300</v>
      </c>
      <c r="C189" s="14"/>
      <c r="D189" s="57" t="s">
        <v>210</v>
      </c>
      <c r="E189" s="144">
        <f>E190+E191</f>
        <v>200</v>
      </c>
      <c r="F189" s="144">
        <f>F190+F191</f>
        <v>0</v>
      </c>
      <c r="G189" s="144">
        <f>G190+G191</f>
        <v>0</v>
      </c>
      <c r="H189" s="144">
        <f>H190+H191</f>
        <v>200</v>
      </c>
      <c r="I189" s="144">
        <f>I190+I191</f>
        <v>200</v>
      </c>
    </row>
    <row r="190" spans="1:9" ht="22.5">
      <c r="A190" s="91" t="s">
        <v>78</v>
      </c>
      <c r="B190" s="14" t="s">
        <v>300</v>
      </c>
      <c r="C190" s="14" t="s">
        <v>55</v>
      </c>
      <c r="D190" s="36" t="s">
        <v>436</v>
      </c>
      <c r="E190" s="144">
        <f>ВЕД!F195</f>
        <v>200</v>
      </c>
      <c r="F190" s="144">
        <f>ВЕД!G195</f>
        <v>0</v>
      </c>
      <c r="G190" s="144">
        <f>ВЕД!H195</f>
        <v>0</v>
      </c>
      <c r="H190" s="144">
        <f>ВЕД!I195</f>
        <v>200</v>
      </c>
      <c r="I190" s="144">
        <f>ВЕД!J195</f>
        <v>200</v>
      </c>
    </row>
    <row r="191" spans="1:9" ht="12.75">
      <c r="A191" s="91" t="s">
        <v>78</v>
      </c>
      <c r="B191" s="14" t="s">
        <v>300</v>
      </c>
      <c r="C191" s="14" t="s">
        <v>58</v>
      </c>
      <c r="D191" s="36" t="s">
        <v>59</v>
      </c>
      <c r="E191" s="144">
        <f>ВЕД!F196</f>
        <v>0</v>
      </c>
      <c r="F191" s="150">
        <f>F195+F192</f>
        <v>0</v>
      </c>
      <c r="G191" s="151">
        <f>G195+G192</f>
        <v>0</v>
      </c>
      <c r="H191" s="148"/>
      <c r="I191" s="149"/>
    </row>
    <row r="192" spans="1:9" ht="22.5">
      <c r="A192" s="88" t="s">
        <v>78</v>
      </c>
      <c r="B192" s="20" t="s">
        <v>222</v>
      </c>
      <c r="C192" s="14"/>
      <c r="D192" s="38" t="s">
        <v>432</v>
      </c>
      <c r="E192" s="145">
        <f>E193</f>
        <v>0</v>
      </c>
      <c r="F192" s="145">
        <f>F193</f>
        <v>0</v>
      </c>
      <c r="G192" s="145">
        <f>G193</f>
        <v>0</v>
      </c>
      <c r="H192" s="145">
        <f>H193</f>
        <v>1500</v>
      </c>
      <c r="I192" s="145">
        <f>I193</f>
        <v>3000</v>
      </c>
    </row>
    <row r="193" spans="1:9" ht="32.25">
      <c r="A193" s="88" t="s">
        <v>78</v>
      </c>
      <c r="B193" s="20" t="s">
        <v>457</v>
      </c>
      <c r="C193" s="20"/>
      <c r="D193" s="179" t="s">
        <v>468</v>
      </c>
      <c r="E193" s="145">
        <f>E194</f>
        <v>0</v>
      </c>
      <c r="F193" s="145">
        <f aca="true" t="shared" si="24" ref="F193:I194">F194</f>
        <v>0</v>
      </c>
      <c r="G193" s="145">
        <f t="shared" si="24"/>
        <v>0</v>
      </c>
      <c r="H193" s="145">
        <f t="shared" si="24"/>
        <v>1500</v>
      </c>
      <c r="I193" s="145">
        <f t="shared" si="24"/>
        <v>3000</v>
      </c>
    </row>
    <row r="194" spans="1:9" ht="33.75">
      <c r="A194" s="91" t="s">
        <v>78</v>
      </c>
      <c r="B194" s="14" t="s">
        <v>458</v>
      </c>
      <c r="C194" s="14"/>
      <c r="D194" s="36" t="s">
        <v>467</v>
      </c>
      <c r="E194" s="144">
        <f>E195</f>
        <v>0</v>
      </c>
      <c r="F194" s="144">
        <f t="shared" si="24"/>
        <v>0</v>
      </c>
      <c r="G194" s="144">
        <f t="shared" si="24"/>
        <v>0</v>
      </c>
      <c r="H194" s="144">
        <f t="shared" si="24"/>
        <v>1500</v>
      </c>
      <c r="I194" s="144">
        <f t="shared" si="24"/>
        <v>3000</v>
      </c>
    </row>
    <row r="195" spans="1:9" ht="17.25" customHeight="1">
      <c r="A195" s="91" t="s">
        <v>78</v>
      </c>
      <c r="B195" s="14" t="s">
        <v>460</v>
      </c>
      <c r="C195" s="14"/>
      <c r="D195" s="35" t="s">
        <v>221</v>
      </c>
      <c r="E195" s="144">
        <f>E196</f>
        <v>0</v>
      </c>
      <c r="F195" s="144">
        <f aca="true" t="shared" si="25" ref="F195:I196">F196</f>
        <v>0</v>
      </c>
      <c r="G195" s="144">
        <f t="shared" si="25"/>
        <v>0</v>
      </c>
      <c r="H195" s="144">
        <f t="shared" si="25"/>
        <v>1500</v>
      </c>
      <c r="I195" s="144">
        <f t="shared" si="25"/>
        <v>3000</v>
      </c>
    </row>
    <row r="196" spans="1:9" ht="16.5" customHeight="1">
      <c r="A196" s="91" t="s">
        <v>78</v>
      </c>
      <c r="B196" s="14" t="s">
        <v>461</v>
      </c>
      <c r="C196" s="14"/>
      <c r="D196" s="36" t="s">
        <v>459</v>
      </c>
      <c r="E196" s="144">
        <f>E197</f>
        <v>0</v>
      </c>
      <c r="F196" s="144">
        <f t="shared" si="25"/>
        <v>0</v>
      </c>
      <c r="G196" s="144">
        <f t="shared" si="25"/>
        <v>0</v>
      </c>
      <c r="H196" s="144">
        <f t="shared" si="25"/>
        <v>1500</v>
      </c>
      <c r="I196" s="144">
        <f t="shared" si="25"/>
        <v>3000</v>
      </c>
    </row>
    <row r="197" spans="1:9" ht="22.5">
      <c r="A197" s="91" t="s">
        <v>78</v>
      </c>
      <c r="B197" s="14" t="s">
        <v>461</v>
      </c>
      <c r="C197" s="14" t="s">
        <v>75</v>
      </c>
      <c r="D197" s="35" t="s">
        <v>367</v>
      </c>
      <c r="E197" s="144">
        <f>ВЕД!F202</f>
        <v>0</v>
      </c>
      <c r="F197" s="144">
        <f>ВЕД!G202</f>
        <v>0</v>
      </c>
      <c r="G197" s="144">
        <f>ВЕД!H202</f>
        <v>0</v>
      </c>
      <c r="H197" s="144">
        <f>ВЕД!I202</f>
        <v>1500</v>
      </c>
      <c r="I197" s="144">
        <f>ВЕД!J202</f>
        <v>3000</v>
      </c>
    </row>
    <row r="198" spans="1:9" ht="45">
      <c r="A198" s="88" t="s">
        <v>78</v>
      </c>
      <c r="B198" s="20" t="s">
        <v>391</v>
      </c>
      <c r="C198" s="20"/>
      <c r="D198" s="38" t="s">
        <v>384</v>
      </c>
      <c r="E198" s="145">
        <f>E199</f>
        <v>100</v>
      </c>
      <c r="F198" s="145">
        <f aca="true" t="shared" si="26" ref="F198:I200">F199</f>
        <v>0</v>
      </c>
      <c r="G198" s="145">
        <f t="shared" si="26"/>
        <v>0</v>
      </c>
      <c r="H198" s="145">
        <f t="shared" si="26"/>
        <v>100</v>
      </c>
      <c r="I198" s="145">
        <f t="shared" si="26"/>
        <v>100</v>
      </c>
    </row>
    <row r="199" spans="1:9" ht="33.75">
      <c r="A199" s="88" t="s">
        <v>78</v>
      </c>
      <c r="B199" s="20" t="s">
        <v>392</v>
      </c>
      <c r="C199" s="20"/>
      <c r="D199" s="38" t="s">
        <v>387</v>
      </c>
      <c r="E199" s="145">
        <f>E200</f>
        <v>100</v>
      </c>
      <c r="F199" s="145">
        <f t="shared" si="26"/>
        <v>0</v>
      </c>
      <c r="G199" s="145">
        <f t="shared" si="26"/>
        <v>0</v>
      </c>
      <c r="H199" s="145">
        <f t="shared" si="26"/>
        <v>100</v>
      </c>
      <c r="I199" s="145">
        <f t="shared" si="26"/>
        <v>100</v>
      </c>
    </row>
    <row r="200" spans="1:9" ht="22.5">
      <c r="A200" s="91" t="s">
        <v>78</v>
      </c>
      <c r="B200" s="14" t="s">
        <v>393</v>
      </c>
      <c r="C200" s="14"/>
      <c r="D200" s="35" t="s">
        <v>385</v>
      </c>
      <c r="E200" s="144">
        <f>E201</f>
        <v>100</v>
      </c>
      <c r="F200" s="144">
        <f t="shared" si="26"/>
        <v>0</v>
      </c>
      <c r="G200" s="144">
        <f t="shared" si="26"/>
        <v>0</v>
      </c>
      <c r="H200" s="144">
        <f t="shared" si="26"/>
        <v>100</v>
      </c>
      <c r="I200" s="144">
        <f t="shared" si="26"/>
        <v>100</v>
      </c>
    </row>
    <row r="201" spans="1:9" ht="12.75">
      <c r="A201" s="91" t="s">
        <v>78</v>
      </c>
      <c r="B201" s="14" t="s">
        <v>394</v>
      </c>
      <c r="C201" s="14"/>
      <c r="D201" s="35" t="s">
        <v>221</v>
      </c>
      <c r="E201" s="144">
        <f>E202+E204</f>
        <v>100</v>
      </c>
      <c r="F201" s="144">
        <f>F202+F204</f>
        <v>0</v>
      </c>
      <c r="G201" s="144">
        <f>G202+G204</f>
        <v>0</v>
      </c>
      <c r="H201" s="144">
        <f>H202+H204</f>
        <v>100</v>
      </c>
      <c r="I201" s="144">
        <f>I202+I204</f>
        <v>100</v>
      </c>
    </row>
    <row r="202" spans="1:9" ht="22.5">
      <c r="A202" s="91" t="s">
        <v>78</v>
      </c>
      <c r="B202" s="14" t="s">
        <v>395</v>
      </c>
      <c r="C202" s="14"/>
      <c r="D202" s="53" t="s">
        <v>386</v>
      </c>
      <c r="E202" s="144">
        <f>E203</f>
        <v>0</v>
      </c>
      <c r="F202" s="144">
        <f>F203</f>
        <v>0</v>
      </c>
      <c r="G202" s="144">
        <f>G203</f>
        <v>0</v>
      </c>
      <c r="H202" s="144">
        <f>H203</f>
        <v>0</v>
      </c>
      <c r="I202" s="144">
        <f>I203</f>
        <v>0</v>
      </c>
    </row>
    <row r="203" spans="1:9" ht="22.5">
      <c r="A203" s="91" t="s">
        <v>78</v>
      </c>
      <c r="B203" s="14" t="s">
        <v>395</v>
      </c>
      <c r="C203" s="14" t="s">
        <v>55</v>
      </c>
      <c r="D203" s="36" t="s">
        <v>56</v>
      </c>
      <c r="E203" s="144">
        <f>ВЕД!F208</f>
        <v>0</v>
      </c>
      <c r="F203" s="144">
        <f>ВЕД!G208</f>
        <v>0</v>
      </c>
      <c r="G203" s="144">
        <f>ВЕД!H208</f>
        <v>0</v>
      </c>
      <c r="H203" s="144">
        <f>ВЕД!I208</f>
        <v>0</v>
      </c>
      <c r="I203" s="144">
        <f>ВЕД!J208</f>
        <v>0</v>
      </c>
    </row>
    <row r="204" spans="1:9" ht="12.75">
      <c r="A204" s="91" t="s">
        <v>78</v>
      </c>
      <c r="B204" s="14" t="s">
        <v>397</v>
      </c>
      <c r="C204" s="14"/>
      <c r="D204" s="53" t="s">
        <v>476</v>
      </c>
      <c r="E204" s="144">
        <f>E205</f>
        <v>100</v>
      </c>
      <c r="F204" s="144">
        <f>F205</f>
        <v>0</v>
      </c>
      <c r="G204" s="144">
        <f>G205</f>
        <v>0</v>
      </c>
      <c r="H204" s="144">
        <f>H205</f>
        <v>100</v>
      </c>
      <c r="I204" s="144">
        <f>I205</f>
        <v>100</v>
      </c>
    </row>
    <row r="205" spans="1:9" ht="22.5">
      <c r="A205" s="91" t="s">
        <v>78</v>
      </c>
      <c r="B205" s="14" t="s">
        <v>397</v>
      </c>
      <c r="C205" s="14" t="s">
        <v>55</v>
      </c>
      <c r="D205" s="36" t="s">
        <v>56</v>
      </c>
      <c r="E205" s="144">
        <f>ВЕД!F210</f>
        <v>100</v>
      </c>
      <c r="F205" s="144">
        <f>ВЕД!G210</f>
        <v>0</v>
      </c>
      <c r="G205" s="144">
        <f>ВЕД!H210</f>
        <v>0</v>
      </c>
      <c r="H205" s="144">
        <f>ВЕД!I210</f>
        <v>100</v>
      </c>
      <c r="I205" s="144">
        <f>ВЕД!J210</f>
        <v>100</v>
      </c>
    </row>
    <row r="206" spans="1:9" ht="12.75">
      <c r="A206" s="88" t="s">
        <v>83</v>
      </c>
      <c r="B206" s="20"/>
      <c r="C206" s="20"/>
      <c r="D206" s="38" t="s">
        <v>84</v>
      </c>
      <c r="E206" s="145">
        <f>E207+E214+E225+E250+E263</f>
        <v>850</v>
      </c>
      <c r="F206" s="145" t="e">
        <f>F207+F214+F225+F250+F263</f>
        <v>#REF!</v>
      </c>
      <c r="G206" s="145" t="e">
        <f>G207+G214+G225+G250+G263</f>
        <v>#REF!</v>
      </c>
      <c r="H206" s="145">
        <f>H207+H214+H225+H250+H263</f>
        <v>0</v>
      </c>
      <c r="I206" s="145">
        <f>I207+I214+I225+I250+I263</f>
        <v>0</v>
      </c>
    </row>
    <row r="207" spans="1:9" ht="33.75" hidden="1">
      <c r="A207" s="88" t="s">
        <v>83</v>
      </c>
      <c r="B207" s="20" t="s">
        <v>293</v>
      </c>
      <c r="C207" s="20"/>
      <c r="D207" s="38" t="s">
        <v>191</v>
      </c>
      <c r="E207" s="145">
        <f aca="true" t="shared" si="27" ref="E207:I212">E208</f>
        <v>0</v>
      </c>
      <c r="F207" s="145" t="e">
        <f t="shared" si="27"/>
        <v>#REF!</v>
      </c>
      <c r="G207" s="145" t="e">
        <f t="shared" si="27"/>
        <v>#REF!</v>
      </c>
      <c r="H207" s="145">
        <f t="shared" si="27"/>
        <v>0</v>
      </c>
      <c r="I207" s="145">
        <f t="shared" si="27"/>
        <v>0</v>
      </c>
    </row>
    <row r="208" spans="1:9" ht="12.75" hidden="1">
      <c r="A208" s="88" t="s">
        <v>83</v>
      </c>
      <c r="B208" s="20" t="s">
        <v>341</v>
      </c>
      <c r="C208" s="20"/>
      <c r="D208" s="179" t="s">
        <v>91</v>
      </c>
      <c r="E208" s="145">
        <f t="shared" si="27"/>
        <v>0</v>
      </c>
      <c r="F208" s="145" t="e">
        <f t="shared" si="27"/>
        <v>#REF!</v>
      </c>
      <c r="G208" s="145" t="e">
        <f t="shared" si="27"/>
        <v>#REF!</v>
      </c>
      <c r="H208" s="145">
        <f t="shared" si="27"/>
        <v>0</v>
      </c>
      <c r="I208" s="145">
        <f t="shared" si="27"/>
        <v>0</v>
      </c>
    </row>
    <row r="209" spans="1:9" ht="22.5" hidden="1">
      <c r="A209" s="91" t="s">
        <v>83</v>
      </c>
      <c r="B209" s="14" t="s">
        <v>342</v>
      </c>
      <c r="C209" s="14"/>
      <c r="D209" s="55" t="s">
        <v>343</v>
      </c>
      <c r="E209" s="144">
        <f t="shared" si="27"/>
        <v>0</v>
      </c>
      <c r="F209" s="144" t="e">
        <f t="shared" si="27"/>
        <v>#REF!</v>
      </c>
      <c r="G209" s="144" t="e">
        <f t="shared" si="27"/>
        <v>#REF!</v>
      </c>
      <c r="H209" s="144">
        <f t="shared" si="27"/>
        <v>0</v>
      </c>
      <c r="I209" s="144">
        <f t="shared" si="27"/>
        <v>0</v>
      </c>
    </row>
    <row r="210" spans="1:9" ht="45" hidden="1">
      <c r="A210" s="91" t="s">
        <v>83</v>
      </c>
      <c r="B210" s="14" t="s">
        <v>423</v>
      </c>
      <c r="C210" s="14"/>
      <c r="D210" s="35" t="s">
        <v>426</v>
      </c>
      <c r="E210" s="144">
        <f t="shared" si="27"/>
        <v>0</v>
      </c>
      <c r="F210" s="144" t="e">
        <f t="shared" si="27"/>
        <v>#REF!</v>
      </c>
      <c r="G210" s="144" t="e">
        <f t="shared" si="27"/>
        <v>#REF!</v>
      </c>
      <c r="H210" s="144">
        <f t="shared" si="27"/>
        <v>0</v>
      </c>
      <c r="I210" s="144">
        <f t="shared" si="27"/>
        <v>0</v>
      </c>
    </row>
    <row r="211" spans="1:9" ht="22.5" hidden="1">
      <c r="A211" s="91" t="s">
        <v>83</v>
      </c>
      <c r="B211" s="14" t="s">
        <v>424</v>
      </c>
      <c r="C211" s="14"/>
      <c r="D211" s="53" t="s">
        <v>427</v>
      </c>
      <c r="E211" s="144">
        <f t="shared" si="27"/>
        <v>0</v>
      </c>
      <c r="F211" s="144" t="e">
        <f t="shared" si="27"/>
        <v>#REF!</v>
      </c>
      <c r="G211" s="144" t="e">
        <f t="shared" si="27"/>
        <v>#REF!</v>
      </c>
      <c r="H211" s="144">
        <f t="shared" si="27"/>
        <v>0</v>
      </c>
      <c r="I211" s="144">
        <f t="shared" si="27"/>
        <v>0</v>
      </c>
    </row>
    <row r="212" spans="1:9" ht="12.75" hidden="1">
      <c r="A212" s="91" t="s">
        <v>83</v>
      </c>
      <c r="B212" s="14" t="s">
        <v>425</v>
      </c>
      <c r="C212" s="14"/>
      <c r="D212" s="35" t="s">
        <v>64</v>
      </c>
      <c r="E212" s="144">
        <f t="shared" si="27"/>
        <v>0</v>
      </c>
      <c r="F212" s="144" t="e">
        <f t="shared" si="27"/>
        <v>#REF!</v>
      </c>
      <c r="G212" s="144" t="e">
        <f t="shared" si="27"/>
        <v>#REF!</v>
      </c>
      <c r="H212" s="144">
        <f t="shared" si="27"/>
        <v>0</v>
      </c>
      <c r="I212" s="144">
        <f t="shared" si="27"/>
        <v>0</v>
      </c>
    </row>
    <row r="213" spans="1:9" ht="19.5" customHeight="1" hidden="1">
      <c r="A213" s="91" t="s">
        <v>83</v>
      </c>
      <c r="B213" s="14" t="s">
        <v>425</v>
      </c>
      <c r="C213" s="14" t="s">
        <v>55</v>
      </c>
      <c r="D213" s="36" t="s">
        <v>56</v>
      </c>
      <c r="E213" s="144">
        <f>ВЕД!F218</f>
        <v>0</v>
      </c>
      <c r="F213" s="144" t="e">
        <f>ВЕД!G218</f>
        <v>#REF!</v>
      </c>
      <c r="G213" s="144" t="e">
        <f>ВЕД!H218</f>
        <v>#REF!</v>
      </c>
      <c r="H213" s="144">
        <f>ВЕД!I218</f>
        <v>0</v>
      </c>
      <c r="I213" s="144">
        <f>ВЕД!J218</f>
        <v>0</v>
      </c>
    </row>
    <row r="214" spans="1:9" ht="22.5" hidden="1">
      <c r="A214" s="88" t="s">
        <v>83</v>
      </c>
      <c r="B214" s="20" t="s">
        <v>222</v>
      </c>
      <c r="C214" s="20"/>
      <c r="D214" s="38" t="s">
        <v>93</v>
      </c>
      <c r="E214" s="145">
        <f>E215</f>
        <v>0</v>
      </c>
      <c r="F214" s="146" t="e">
        <f>F215</f>
        <v>#REF!</v>
      </c>
      <c r="G214" s="147" t="e">
        <f>G215</f>
        <v>#REF!</v>
      </c>
      <c r="H214" s="148"/>
      <c r="I214" s="149"/>
    </row>
    <row r="215" spans="1:9" ht="22.5" hidden="1">
      <c r="A215" s="91" t="s">
        <v>83</v>
      </c>
      <c r="B215" s="14" t="s">
        <v>308</v>
      </c>
      <c r="C215" s="14"/>
      <c r="D215" s="53" t="s">
        <v>95</v>
      </c>
      <c r="E215" s="145">
        <f>E216</f>
        <v>0</v>
      </c>
      <c r="F215" s="146" t="e">
        <f>F216+#REF!</f>
        <v>#REF!</v>
      </c>
      <c r="G215" s="147" t="e">
        <f>G216+#REF!</f>
        <v>#REF!</v>
      </c>
      <c r="H215" s="148"/>
      <c r="I215" s="149"/>
    </row>
    <row r="216" spans="1:9" ht="12.75" hidden="1">
      <c r="A216" s="91" t="s">
        <v>83</v>
      </c>
      <c r="B216" s="14" t="s">
        <v>309</v>
      </c>
      <c r="C216" s="14"/>
      <c r="D216" s="35" t="s">
        <v>154</v>
      </c>
      <c r="E216" s="145">
        <f>E217</f>
        <v>0</v>
      </c>
      <c r="F216" s="146" t="e">
        <f>F217+#REF!</f>
        <v>#REF!</v>
      </c>
      <c r="G216" s="147" t="e">
        <f>G217+#REF!</f>
        <v>#REF!</v>
      </c>
      <c r="H216" s="148"/>
      <c r="I216" s="149"/>
    </row>
    <row r="217" spans="1:9" ht="12.75" hidden="1">
      <c r="A217" s="91" t="s">
        <v>83</v>
      </c>
      <c r="B217" s="111" t="s">
        <v>310</v>
      </c>
      <c r="C217" s="14"/>
      <c r="D217" s="35" t="s">
        <v>221</v>
      </c>
      <c r="E217" s="145">
        <f>E218+E222</f>
        <v>0</v>
      </c>
      <c r="F217" s="146" t="e">
        <f>F218</f>
        <v>#REF!</v>
      </c>
      <c r="G217" s="147" t="e">
        <f>G218</f>
        <v>#REF!</v>
      </c>
      <c r="H217" s="148"/>
      <c r="I217" s="149"/>
    </row>
    <row r="218" spans="1:9" ht="22.5" hidden="1">
      <c r="A218" s="91" t="s">
        <v>83</v>
      </c>
      <c r="B218" s="14" t="s">
        <v>311</v>
      </c>
      <c r="C218" s="14"/>
      <c r="D218" s="35" t="s">
        <v>152</v>
      </c>
      <c r="E218" s="145">
        <f>E219</f>
        <v>0</v>
      </c>
      <c r="F218" s="146" t="e">
        <f>F219+F222</f>
        <v>#REF!</v>
      </c>
      <c r="G218" s="147" t="e">
        <f>G219+G222</f>
        <v>#REF!</v>
      </c>
      <c r="H218" s="148"/>
      <c r="I218" s="149"/>
    </row>
    <row r="219" spans="1:9" ht="18" customHeight="1" hidden="1">
      <c r="A219" s="91" t="s">
        <v>83</v>
      </c>
      <c r="B219" s="111" t="s">
        <v>312</v>
      </c>
      <c r="C219" s="14"/>
      <c r="D219" s="35" t="s">
        <v>64</v>
      </c>
      <c r="E219" s="145">
        <f>E220+E221</f>
        <v>0</v>
      </c>
      <c r="F219" s="146" t="e">
        <f>F220</f>
        <v>#REF!</v>
      </c>
      <c r="G219" s="147" t="e">
        <f>G220</f>
        <v>#REF!</v>
      </c>
      <c r="H219" s="148"/>
      <c r="I219" s="149"/>
    </row>
    <row r="220" spans="1:9" ht="17.25" customHeight="1" hidden="1">
      <c r="A220" s="91" t="s">
        <v>83</v>
      </c>
      <c r="B220" s="14" t="s">
        <v>312</v>
      </c>
      <c r="C220" s="14" t="s">
        <v>55</v>
      </c>
      <c r="D220" s="36" t="s">
        <v>56</v>
      </c>
      <c r="E220" s="145">
        <f>ВЕД!F225</f>
        <v>0</v>
      </c>
      <c r="F220" s="146" t="e">
        <f>F221</f>
        <v>#REF!</v>
      </c>
      <c r="G220" s="147" t="e">
        <f>G221</f>
        <v>#REF!</v>
      </c>
      <c r="H220" s="148"/>
      <c r="I220" s="149"/>
    </row>
    <row r="221" spans="1:9" ht="12.75" hidden="1">
      <c r="A221" s="91" t="s">
        <v>83</v>
      </c>
      <c r="B221" s="14" t="s">
        <v>312</v>
      </c>
      <c r="C221" s="14" t="s">
        <v>75</v>
      </c>
      <c r="D221" s="35" t="s">
        <v>76</v>
      </c>
      <c r="E221" s="145">
        <f>ВЕД!F226</f>
        <v>0</v>
      </c>
      <c r="F221" s="146" t="e">
        <f>ВЕД!#REF!</f>
        <v>#REF!</v>
      </c>
      <c r="G221" s="147" t="e">
        <f>ВЕД!#REF!</f>
        <v>#REF!</v>
      </c>
      <c r="H221" s="148"/>
      <c r="I221" s="149"/>
    </row>
    <row r="222" spans="1:9" ht="33.75" hidden="1">
      <c r="A222" s="91" t="s">
        <v>83</v>
      </c>
      <c r="B222" s="14" t="s">
        <v>314</v>
      </c>
      <c r="C222" s="14"/>
      <c r="D222" s="35" t="s">
        <v>313</v>
      </c>
      <c r="E222" s="145">
        <f aca="true" t="shared" si="28" ref="E222:G223">E223</f>
        <v>0</v>
      </c>
      <c r="F222" s="146" t="e">
        <f t="shared" si="28"/>
        <v>#REF!</v>
      </c>
      <c r="G222" s="147" t="e">
        <f t="shared" si="28"/>
        <v>#REF!</v>
      </c>
      <c r="H222" s="148"/>
      <c r="I222" s="149"/>
    </row>
    <row r="223" spans="1:9" ht="12.75" hidden="1">
      <c r="A223" s="91" t="s">
        <v>83</v>
      </c>
      <c r="B223" s="111" t="s">
        <v>315</v>
      </c>
      <c r="C223" s="14"/>
      <c r="D223" s="35" t="s">
        <v>64</v>
      </c>
      <c r="E223" s="145">
        <f t="shared" si="28"/>
        <v>0</v>
      </c>
      <c r="F223" s="146" t="e">
        <f t="shared" si="28"/>
        <v>#REF!</v>
      </c>
      <c r="G223" s="147" t="e">
        <f t="shared" si="28"/>
        <v>#REF!</v>
      </c>
      <c r="H223" s="148"/>
      <c r="I223" s="149"/>
    </row>
    <row r="224" spans="1:9" ht="22.5" hidden="1">
      <c r="A224" s="91" t="s">
        <v>83</v>
      </c>
      <c r="B224" s="14" t="s">
        <v>314</v>
      </c>
      <c r="C224" s="14" t="s">
        <v>55</v>
      </c>
      <c r="D224" s="36" t="s">
        <v>56</v>
      </c>
      <c r="E224" s="145">
        <f>ВЕД!F229</f>
        <v>0</v>
      </c>
      <c r="F224" s="146" t="e">
        <f>ВЕД!#REF!</f>
        <v>#REF!</v>
      </c>
      <c r="G224" s="147" t="e">
        <f>ВЕД!#REF!</f>
        <v>#REF!</v>
      </c>
      <c r="H224" s="148"/>
      <c r="I224" s="149"/>
    </row>
    <row r="225" spans="1:9" ht="22.5">
      <c r="A225" s="88" t="s">
        <v>83</v>
      </c>
      <c r="B225" s="20" t="s">
        <v>316</v>
      </c>
      <c r="C225" s="20"/>
      <c r="D225" s="38" t="s">
        <v>475</v>
      </c>
      <c r="E225" s="145">
        <f>E226</f>
        <v>850</v>
      </c>
      <c r="F225" s="145" t="e">
        <f>F226</f>
        <v>#REF!</v>
      </c>
      <c r="G225" s="145" t="e">
        <f>G226</f>
        <v>#REF!</v>
      </c>
      <c r="H225" s="145">
        <f>H226</f>
        <v>0</v>
      </c>
      <c r="I225" s="145">
        <f>I226</f>
        <v>0</v>
      </c>
    </row>
    <row r="226" spans="1:9" ht="12.75">
      <c r="A226" s="88" t="s">
        <v>83</v>
      </c>
      <c r="B226" s="20" t="s">
        <v>317</v>
      </c>
      <c r="C226" s="20"/>
      <c r="D226" s="179" t="s">
        <v>159</v>
      </c>
      <c r="E226" s="145">
        <f>E227+E236+E246</f>
        <v>850</v>
      </c>
      <c r="F226" s="145" t="e">
        <f>F227+F236+F246</f>
        <v>#REF!</v>
      </c>
      <c r="G226" s="145" t="e">
        <f>G227+G236+G246</f>
        <v>#REF!</v>
      </c>
      <c r="H226" s="145">
        <f>H227+H236+H246</f>
        <v>0</v>
      </c>
      <c r="I226" s="145">
        <f>I227+I236+I246</f>
        <v>0</v>
      </c>
    </row>
    <row r="227" spans="1:9" ht="22.5" hidden="1">
      <c r="A227" s="91" t="s">
        <v>83</v>
      </c>
      <c r="B227" s="14" t="s">
        <v>318</v>
      </c>
      <c r="C227" s="14"/>
      <c r="D227" s="35" t="s">
        <v>207</v>
      </c>
      <c r="E227" s="144">
        <f>E228</f>
        <v>0</v>
      </c>
      <c r="F227" s="144">
        <f>F228</f>
        <v>0</v>
      </c>
      <c r="G227" s="144">
        <f>G228</f>
        <v>0</v>
      </c>
      <c r="H227" s="144">
        <f>H228</f>
        <v>0</v>
      </c>
      <c r="I227" s="144">
        <f>I228</f>
        <v>0</v>
      </c>
    </row>
    <row r="228" spans="1:9" ht="12.75" hidden="1">
      <c r="A228" s="91" t="s">
        <v>83</v>
      </c>
      <c r="B228" s="14" t="s">
        <v>319</v>
      </c>
      <c r="C228" s="14"/>
      <c r="D228" s="35" t="s">
        <v>221</v>
      </c>
      <c r="E228" s="144">
        <f>E229+E231+E233</f>
        <v>0</v>
      </c>
      <c r="F228" s="144">
        <f>F229+F231+F233</f>
        <v>0</v>
      </c>
      <c r="G228" s="144">
        <f>G229+G231+G233</f>
        <v>0</v>
      </c>
      <c r="H228" s="144">
        <f>H229+H231+H233</f>
        <v>0</v>
      </c>
      <c r="I228" s="144">
        <f>I229+I231+I233</f>
        <v>0</v>
      </c>
    </row>
    <row r="229" spans="1:9" ht="22.5" hidden="1">
      <c r="A229" s="91" t="s">
        <v>83</v>
      </c>
      <c r="B229" s="14" t="s">
        <v>320</v>
      </c>
      <c r="C229" s="14"/>
      <c r="D229" s="112" t="s">
        <v>193</v>
      </c>
      <c r="E229" s="144">
        <f>E230</f>
        <v>0</v>
      </c>
      <c r="F229" s="144">
        <f>F230</f>
        <v>0</v>
      </c>
      <c r="G229" s="144">
        <f>G230</f>
        <v>0</v>
      </c>
      <c r="H229" s="144">
        <f>H230</f>
        <v>0</v>
      </c>
      <c r="I229" s="144">
        <f>I230</f>
        <v>0</v>
      </c>
    </row>
    <row r="230" spans="1:9" ht="21.75" customHeight="1" hidden="1">
      <c r="A230" s="91" t="s">
        <v>83</v>
      </c>
      <c r="B230" s="14" t="s">
        <v>320</v>
      </c>
      <c r="C230" s="14" t="s">
        <v>55</v>
      </c>
      <c r="D230" s="36" t="s">
        <v>436</v>
      </c>
      <c r="E230" s="144">
        <f>ВЕД!F235</f>
        <v>0</v>
      </c>
      <c r="F230" s="144">
        <f>ВЕД!G235</f>
        <v>0</v>
      </c>
      <c r="G230" s="144">
        <f>ВЕД!H235</f>
        <v>0</v>
      </c>
      <c r="H230" s="144">
        <f>ВЕД!I235</f>
        <v>0</v>
      </c>
      <c r="I230" s="144">
        <f>ВЕД!J235</f>
        <v>0</v>
      </c>
    </row>
    <row r="231" spans="1:9" ht="24.75" customHeight="1" hidden="1">
      <c r="A231" s="91" t="s">
        <v>83</v>
      </c>
      <c r="B231" s="14" t="s">
        <v>400</v>
      </c>
      <c r="C231" s="14"/>
      <c r="D231" s="53" t="s">
        <v>401</v>
      </c>
      <c r="E231" s="144">
        <f>E232</f>
        <v>0</v>
      </c>
      <c r="F231" s="144">
        <f>F232</f>
        <v>0</v>
      </c>
      <c r="G231" s="144">
        <f>G232</f>
        <v>0</v>
      </c>
      <c r="H231" s="144">
        <f>H232</f>
        <v>0</v>
      </c>
      <c r="I231" s="144">
        <f>I232</f>
        <v>0</v>
      </c>
    </row>
    <row r="232" spans="1:9" ht="22.5" customHeight="1" hidden="1">
      <c r="A232" s="91" t="s">
        <v>83</v>
      </c>
      <c r="B232" s="14" t="s">
        <v>400</v>
      </c>
      <c r="C232" s="14" t="s">
        <v>55</v>
      </c>
      <c r="D232" s="36" t="s">
        <v>436</v>
      </c>
      <c r="E232" s="144">
        <f>ВЕД!F237</f>
        <v>0</v>
      </c>
      <c r="F232" s="144">
        <f>ВЕД!G237</f>
        <v>0</v>
      </c>
      <c r="G232" s="144">
        <f>ВЕД!H237</f>
        <v>0</v>
      </c>
      <c r="H232" s="144">
        <f>ВЕД!I237</f>
        <v>0</v>
      </c>
      <c r="I232" s="144">
        <f>ВЕД!J237</f>
        <v>0</v>
      </c>
    </row>
    <row r="233" spans="1:9" ht="25.5" customHeight="1" hidden="1">
      <c r="A233" s="91" t="s">
        <v>83</v>
      </c>
      <c r="B233" s="14" t="s">
        <v>407</v>
      </c>
      <c r="C233" s="14"/>
      <c r="D233" s="35" t="s">
        <v>409</v>
      </c>
      <c r="E233" s="144">
        <f>E234</f>
        <v>0</v>
      </c>
      <c r="F233" s="144">
        <f aca="true" t="shared" si="29" ref="F233:I234">F234</f>
        <v>0</v>
      </c>
      <c r="G233" s="144">
        <f t="shared" si="29"/>
        <v>0</v>
      </c>
      <c r="H233" s="144">
        <f t="shared" si="29"/>
        <v>0</v>
      </c>
      <c r="I233" s="144">
        <f t="shared" si="29"/>
        <v>0</v>
      </c>
    </row>
    <row r="234" spans="1:9" ht="16.5" customHeight="1" hidden="1">
      <c r="A234" s="91" t="s">
        <v>83</v>
      </c>
      <c r="B234" s="14" t="s">
        <v>408</v>
      </c>
      <c r="C234" s="14"/>
      <c r="D234" s="35" t="s">
        <v>64</v>
      </c>
      <c r="E234" s="144">
        <f>E235</f>
        <v>0</v>
      </c>
      <c r="F234" s="144">
        <f t="shared" si="29"/>
        <v>0</v>
      </c>
      <c r="G234" s="144">
        <f t="shared" si="29"/>
        <v>0</v>
      </c>
      <c r="H234" s="144">
        <f t="shared" si="29"/>
        <v>0</v>
      </c>
      <c r="I234" s="144">
        <f t="shared" si="29"/>
        <v>0</v>
      </c>
    </row>
    <row r="235" spans="1:9" ht="16.5" customHeight="1" hidden="1">
      <c r="A235" s="91" t="s">
        <v>83</v>
      </c>
      <c r="B235" s="14" t="s">
        <v>408</v>
      </c>
      <c r="C235" s="14" t="s">
        <v>55</v>
      </c>
      <c r="D235" s="36" t="s">
        <v>56</v>
      </c>
      <c r="E235" s="144">
        <f>ВЕД!F240</f>
        <v>0</v>
      </c>
      <c r="F235" s="144">
        <f>ВЕД!G240</f>
        <v>0</v>
      </c>
      <c r="G235" s="144">
        <f>ВЕД!H240</f>
        <v>0</v>
      </c>
      <c r="H235" s="144">
        <f>ВЕД!I240</f>
        <v>0</v>
      </c>
      <c r="I235" s="144">
        <f>ВЕД!J240</f>
        <v>0</v>
      </c>
    </row>
    <row r="236" spans="1:9" ht="16.5" customHeight="1" hidden="1">
      <c r="A236" s="91" t="s">
        <v>83</v>
      </c>
      <c r="B236" s="14" t="s">
        <v>321</v>
      </c>
      <c r="C236" s="14"/>
      <c r="D236" s="112" t="s">
        <v>208</v>
      </c>
      <c r="E236" s="144">
        <f>E237</f>
        <v>0</v>
      </c>
      <c r="F236" s="144" t="e">
        <f>F237</f>
        <v>#REF!</v>
      </c>
      <c r="G236" s="144" t="e">
        <f>G237</f>
        <v>#REF!</v>
      </c>
      <c r="H236" s="144">
        <f>H237</f>
        <v>0</v>
      </c>
      <c r="I236" s="144">
        <f>I237</f>
        <v>0</v>
      </c>
    </row>
    <row r="237" spans="1:9" ht="12.75" hidden="1">
      <c r="A237" s="91" t="s">
        <v>83</v>
      </c>
      <c r="B237" s="14" t="s">
        <v>322</v>
      </c>
      <c r="C237" s="14"/>
      <c r="D237" s="35" t="s">
        <v>221</v>
      </c>
      <c r="E237" s="144">
        <f>E238+E240+E243</f>
        <v>0</v>
      </c>
      <c r="F237" s="144" t="e">
        <f>F238+F240+F243</f>
        <v>#REF!</v>
      </c>
      <c r="G237" s="144" t="e">
        <f>G238+G240+G243</f>
        <v>#REF!</v>
      </c>
      <c r="H237" s="144">
        <f>H238+H240+H243</f>
        <v>0</v>
      </c>
      <c r="I237" s="144">
        <f>I238+I240+I243</f>
        <v>0</v>
      </c>
    </row>
    <row r="238" spans="1:9" ht="12.75" hidden="1">
      <c r="A238" s="91" t="s">
        <v>83</v>
      </c>
      <c r="B238" s="14" t="s">
        <v>323</v>
      </c>
      <c r="C238" s="14"/>
      <c r="D238" s="55" t="s">
        <v>368</v>
      </c>
      <c r="E238" s="144">
        <f>E239</f>
        <v>0</v>
      </c>
      <c r="F238" s="144" t="e">
        <f>F239</f>
        <v>#REF!</v>
      </c>
      <c r="G238" s="144" t="e">
        <f>G239</f>
        <v>#REF!</v>
      </c>
      <c r="H238" s="144">
        <f>H239</f>
        <v>0</v>
      </c>
      <c r="I238" s="144">
        <f>I239</f>
        <v>0</v>
      </c>
    </row>
    <row r="239" spans="1:9" ht="21.75" customHeight="1" hidden="1">
      <c r="A239" s="91" t="s">
        <v>83</v>
      </c>
      <c r="B239" s="14" t="s">
        <v>323</v>
      </c>
      <c r="C239" s="14" t="s">
        <v>75</v>
      </c>
      <c r="D239" s="35" t="s">
        <v>367</v>
      </c>
      <c r="E239" s="144">
        <f>ВЕД!F244</f>
        <v>0</v>
      </c>
      <c r="F239" s="144" t="e">
        <f>ВЕД!G244</f>
        <v>#REF!</v>
      </c>
      <c r="G239" s="144" t="e">
        <f>ВЕД!H244</f>
        <v>#REF!</v>
      </c>
      <c r="H239" s="144">
        <f>ВЕД!I244</f>
        <v>0</v>
      </c>
      <c r="I239" s="144">
        <f>ВЕД!J244</f>
        <v>0</v>
      </c>
    </row>
    <row r="240" spans="1:9" ht="22.5" hidden="1">
      <c r="A240" s="91" t="s">
        <v>83</v>
      </c>
      <c r="B240" s="14" t="s">
        <v>324</v>
      </c>
      <c r="C240" s="14"/>
      <c r="D240" s="35" t="s">
        <v>213</v>
      </c>
      <c r="E240" s="144">
        <f>E241</f>
        <v>0</v>
      </c>
      <c r="F240" s="150" t="e">
        <f>F241</f>
        <v>#REF!</v>
      </c>
      <c r="G240" s="151" t="e">
        <f>G241</f>
        <v>#REF!</v>
      </c>
      <c r="H240" s="148"/>
      <c r="I240" s="149"/>
    </row>
    <row r="241" spans="1:9" ht="12.75" hidden="1">
      <c r="A241" s="91" t="s">
        <v>83</v>
      </c>
      <c r="B241" s="14" t="s">
        <v>325</v>
      </c>
      <c r="C241" s="14"/>
      <c r="D241" s="35" t="s">
        <v>64</v>
      </c>
      <c r="E241" s="144">
        <f>E242</f>
        <v>0</v>
      </c>
      <c r="F241" s="150" t="e">
        <f>ВЕД!#REF!</f>
        <v>#REF!</v>
      </c>
      <c r="G241" s="151" t="e">
        <f>ВЕД!#REF!</f>
        <v>#REF!</v>
      </c>
      <c r="H241" s="148"/>
      <c r="I241" s="149"/>
    </row>
    <row r="242" spans="1:9" ht="22.5" hidden="1">
      <c r="A242" s="91" t="s">
        <v>83</v>
      </c>
      <c r="B242" s="14" t="s">
        <v>325</v>
      </c>
      <c r="C242" s="14" t="s">
        <v>55</v>
      </c>
      <c r="D242" s="36" t="s">
        <v>56</v>
      </c>
      <c r="E242" s="144">
        <f>ВЕД!F247</f>
        <v>0</v>
      </c>
      <c r="F242" s="150" t="e">
        <f aca="true" t="shared" si="30" ref="E242:G244">F243</f>
        <v>#REF!</v>
      </c>
      <c r="G242" s="151" t="e">
        <f t="shared" si="30"/>
        <v>#REF!</v>
      </c>
      <c r="H242" s="148"/>
      <c r="I242" s="149"/>
    </row>
    <row r="243" spans="1:9" ht="22.5" hidden="1">
      <c r="A243" s="91" t="s">
        <v>83</v>
      </c>
      <c r="B243" s="14" t="s">
        <v>326</v>
      </c>
      <c r="C243" s="14"/>
      <c r="D243" s="35" t="s">
        <v>214</v>
      </c>
      <c r="E243" s="144">
        <f t="shared" si="30"/>
        <v>0</v>
      </c>
      <c r="F243" s="150" t="e">
        <f t="shared" si="30"/>
        <v>#REF!</v>
      </c>
      <c r="G243" s="151" t="e">
        <f t="shared" si="30"/>
        <v>#REF!</v>
      </c>
      <c r="H243" s="148"/>
      <c r="I243" s="149"/>
    </row>
    <row r="244" spans="1:9" ht="18" customHeight="1" hidden="1">
      <c r="A244" s="91" t="s">
        <v>83</v>
      </c>
      <c r="B244" s="14" t="s">
        <v>327</v>
      </c>
      <c r="C244" s="14"/>
      <c r="D244" s="35" t="s">
        <v>64</v>
      </c>
      <c r="E244" s="144">
        <f t="shared" si="30"/>
        <v>0</v>
      </c>
      <c r="F244" s="150" t="e">
        <f t="shared" si="30"/>
        <v>#REF!</v>
      </c>
      <c r="G244" s="151" t="e">
        <f t="shared" si="30"/>
        <v>#REF!</v>
      </c>
      <c r="H244" s="148"/>
      <c r="I244" s="149"/>
    </row>
    <row r="245" spans="1:9" ht="12.75" hidden="1">
      <c r="A245" s="91" t="s">
        <v>83</v>
      </c>
      <c r="B245" s="14" t="s">
        <v>327</v>
      </c>
      <c r="C245" s="14" t="s">
        <v>75</v>
      </c>
      <c r="D245" s="35" t="s">
        <v>76</v>
      </c>
      <c r="E245" s="144">
        <f>ВЕД!F250</f>
        <v>0</v>
      </c>
      <c r="F245" s="150" t="e">
        <f>ВЕД!#REF!</f>
        <v>#REF!</v>
      </c>
      <c r="G245" s="151" t="e">
        <f>ВЕД!#REF!</f>
        <v>#REF!</v>
      </c>
      <c r="H245" s="148"/>
      <c r="I245" s="149"/>
    </row>
    <row r="246" spans="1:9" ht="22.5">
      <c r="A246" s="91" t="s">
        <v>83</v>
      </c>
      <c r="B246" s="14" t="s">
        <v>328</v>
      </c>
      <c r="C246" s="14"/>
      <c r="D246" s="55" t="s">
        <v>343</v>
      </c>
      <c r="E246" s="144">
        <f aca="true" t="shared" si="31" ref="E246:I247">E247</f>
        <v>850</v>
      </c>
      <c r="F246" s="144" t="e">
        <f t="shared" si="31"/>
        <v>#REF!</v>
      </c>
      <c r="G246" s="144" t="e">
        <f t="shared" si="31"/>
        <v>#REF!</v>
      </c>
      <c r="H246" s="144">
        <f t="shared" si="31"/>
        <v>0</v>
      </c>
      <c r="I246" s="144">
        <f t="shared" si="31"/>
        <v>0</v>
      </c>
    </row>
    <row r="247" spans="1:9" ht="45">
      <c r="A247" s="91" t="s">
        <v>83</v>
      </c>
      <c r="B247" s="14" t="s">
        <v>434</v>
      </c>
      <c r="C247" s="14"/>
      <c r="D247" s="35" t="s">
        <v>426</v>
      </c>
      <c r="E247" s="144">
        <f>E248</f>
        <v>850</v>
      </c>
      <c r="F247" s="144" t="e">
        <f t="shared" si="31"/>
        <v>#REF!</v>
      </c>
      <c r="G247" s="144" t="e">
        <f t="shared" si="31"/>
        <v>#REF!</v>
      </c>
      <c r="H247" s="144">
        <f t="shared" si="31"/>
        <v>0</v>
      </c>
      <c r="I247" s="144">
        <f t="shared" si="31"/>
        <v>0</v>
      </c>
    </row>
    <row r="248" spans="1:9" ht="22.5">
      <c r="A248" s="91" t="s">
        <v>83</v>
      </c>
      <c r="B248" s="14" t="s">
        <v>435</v>
      </c>
      <c r="C248" s="14"/>
      <c r="D248" s="53" t="s">
        <v>427</v>
      </c>
      <c r="E248" s="144">
        <f>E249</f>
        <v>850</v>
      </c>
      <c r="F248" s="144" t="e">
        <f>F249</f>
        <v>#REF!</v>
      </c>
      <c r="G248" s="144" t="e">
        <f>G249</f>
        <v>#REF!</v>
      </c>
      <c r="H248" s="144">
        <f>H249</f>
        <v>0</v>
      </c>
      <c r="I248" s="144">
        <f>I249</f>
        <v>0</v>
      </c>
    </row>
    <row r="249" spans="1:9" ht="22.5">
      <c r="A249" s="91" t="s">
        <v>83</v>
      </c>
      <c r="B249" s="14" t="s">
        <v>435</v>
      </c>
      <c r="C249" s="14" t="s">
        <v>55</v>
      </c>
      <c r="D249" s="36" t="s">
        <v>436</v>
      </c>
      <c r="E249" s="144">
        <f>ВЕД!F254</f>
        <v>850</v>
      </c>
      <c r="F249" s="144" t="e">
        <f>ВЕД!G254</f>
        <v>#REF!</v>
      </c>
      <c r="G249" s="144" t="e">
        <f>ВЕД!H254</f>
        <v>#REF!</v>
      </c>
      <c r="H249" s="144">
        <f>ВЕД!I254</f>
        <v>0</v>
      </c>
      <c r="I249" s="144">
        <f>ВЕД!J254</f>
        <v>0</v>
      </c>
    </row>
    <row r="250" spans="1:9" ht="33.75" hidden="1">
      <c r="A250" s="88" t="s">
        <v>83</v>
      </c>
      <c r="B250" s="20" t="s">
        <v>329</v>
      </c>
      <c r="C250" s="20"/>
      <c r="D250" s="38" t="s">
        <v>163</v>
      </c>
      <c r="E250" s="145">
        <f aca="true" t="shared" si="32" ref="E250:I258">E251</f>
        <v>0</v>
      </c>
      <c r="F250" s="145" t="e">
        <f t="shared" si="32"/>
        <v>#REF!</v>
      </c>
      <c r="G250" s="145" t="e">
        <f t="shared" si="32"/>
        <v>#REF!</v>
      </c>
      <c r="H250" s="145">
        <f t="shared" si="32"/>
        <v>0</v>
      </c>
      <c r="I250" s="145">
        <f t="shared" si="32"/>
        <v>0</v>
      </c>
    </row>
    <row r="251" spans="1:9" ht="12.75" hidden="1">
      <c r="A251" s="91" t="s">
        <v>83</v>
      </c>
      <c r="B251" s="14" t="s">
        <v>330</v>
      </c>
      <c r="C251" s="14"/>
      <c r="D251" s="53" t="s">
        <v>164</v>
      </c>
      <c r="E251" s="144">
        <f>E252</f>
        <v>0</v>
      </c>
      <c r="F251" s="144" t="e">
        <f t="shared" si="32"/>
        <v>#REF!</v>
      </c>
      <c r="G251" s="144" t="e">
        <f t="shared" si="32"/>
        <v>#REF!</v>
      </c>
      <c r="H251" s="144">
        <f t="shared" si="32"/>
        <v>0</v>
      </c>
      <c r="I251" s="144">
        <f t="shared" si="32"/>
        <v>0</v>
      </c>
    </row>
    <row r="252" spans="1:9" ht="22.5" hidden="1">
      <c r="A252" s="91" t="s">
        <v>83</v>
      </c>
      <c r="B252" s="14" t="s">
        <v>331</v>
      </c>
      <c r="C252" s="14"/>
      <c r="D252" s="35" t="s">
        <v>165</v>
      </c>
      <c r="E252" s="144">
        <f>E253</f>
        <v>0</v>
      </c>
      <c r="F252" s="144" t="e">
        <f t="shared" si="32"/>
        <v>#REF!</v>
      </c>
      <c r="G252" s="144" t="e">
        <f t="shared" si="32"/>
        <v>#REF!</v>
      </c>
      <c r="H252" s="144">
        <f t="shared" si="32"/>
        <v>0</v>
      </c>
      <c r="I252" s="144">
        <f t="shared" si="32"/>
        <v>0</v>
      </c>
    </row>
    <row r="253" spans="1:9" ht="12.75" hidden="1">
      <c r="A253" s="91" t="s">
        <v>83</v>
      </c>
      <c r="B253" s="14" t="s">
        <v>332</v>
      </c>
      <c r="C253" s="14"/>
      <c r="D253" s="35" t="s">
        <v>221</v>
      </c>
      <c r="E253" s="144">
        <f>E254+E257+E260</f>
        <v>0</v>
      </c>
      <c r="F253" s="144" t="e">
        <f>F254+F257+F260</f>
        <v>#REF!</v>
      </c>
      <c r="G253" s="144" t="e">
        <f>G254+G257+G260</f>
        <v>#REF!</v>
      </c>
      <c r="H253" s="144">
        <f>H254+H257+H260</f>
        <v>0</v>
      </c>
      <c r="I253" s="144">
        <f>I254+I257+I260</f>
        <v>0</v>
      </c>
    </row>
    <row r="254" spans="1:9" ht="12.75" hidden="1">
      <c r="A254" s="91" t="s">
        <v>83</v>
      </c>
      <c r="B254" s="14" t="s">
        <v>333</v>
      </c>
      <c r="C254" s="14"/>
      <c r="D254" s="53" t="s">
        <v>166</v>
      </c>
      <c r="E254" s="144">
        <f t="shared" si="32"/>
        <v>0</v>
      </c>
      <c r="F254" s="150">
        <f t="shared" si="32"/>
        <v>0</v>
      </c>
      <c r="G254" s="151">
        <f t="shared" si="32"/>
        <v>0</v>
      </c>
      <c r="H254" s="148"/>
      <c r="I254" s="149"/>
    </row>
    <row r="255" spans="1:9" ht="13.5" customHeight="1" hidden="1">
      <c r="A255" s="91" t="s">
        <v>83</v>
      </c>
      <c r="B255" s="14" t="s">
        <v>334</v>
      </c>
      <c r="C255" s="14"/>
      <c r="D255" s="35" t="s">
        <v>64</v>
      </c>
      <c r="E255" s="144">
        <f>E256</f>
        <v>0</v>
      </c>
      <c r="F255" s="150">
        <f t="shared" si="32"/>
        <v>0</v>
      </c>
      <c r="G255" s="151">
        <f t="shared" si="32"/>
        <v>0</v>
      </c>
      <c r="H255" s="148"/>
      <c r="I255" s="149"/>
    </row>
    <row r="256" spans="1:9" ht="18" customHeight="1" hidden="1">
      <c r="A256" s="91" t="s">
        <v>83</v>
      </c>
      <c r="B256" s="14" t="s">
        <v>334</v>
      </c>
      <c r="C256" s="14" t="s">
        <v>55</v>
      </c>
      <c r="D256" s="36" t="s">
        <v>56</v>
      </c>
      <c r="E256" s="144"/>
      <c r="F256" s="150">
        <f t="shared" si="32"/>
        <v>0</v>
      </c>
      <c r="G256" s="151">
        <f t="shared" si="32"/>
        <v>0</v>
      </c>
      <c r="H256" s="148"/>
      <c r="I256" s="149"/>
    </row>
    <row r="257" spans="1:9" ht="22.5" hidden="1">
      <c r="A257" s="91" t="s">
        <v>83</v>
      </c>
      <c r="B257" s="14" t="s">
        <v>335</v>
      </c>
      <c r="C257" s="14"/>
      <c r="D257" s="53" t="s">
        <v>174</v>
      </c>
      <c r="E257" s="144">
        <f>E258</f>
        <v>0</v>
      </c>
      <c r="F257" s="144">
        <f t="shared" si="32"/>
        <v>0</v>
      </c>
      <c r="G257" s="144">
        <f t="shared" si="32"/>
        <v>0</v>
      </c>
      <c r="H257" s="144">
        <f t="shared" si="32"/>
        <v>0</v>
      </c>
      <c r="I257" s="144">
        <f t="shared" si="32"/>
        <v>0</v>
      </c>
    </row>
    <row r="258" spans="1:9" ht="12.75" hidden="1">
      <c r="A258" s="91" t="s">
        <v>83</v>
      </c>
      <c r="B258" s="14" t="s">
        <v>336</v>
      </c>
      <c r="C258" s="14"/>
      <c r="D258" s="35" t="s">
        <v>64</v>
      </c>
      <c r="E258" s="144">
        <f>E259</f>
        <v>0</v>
      </c>
      <c r="F258" s="144">
        <f t="shared" si="32"/>
        <v>0</v>
      </c>
      <c r="G258" s="144">
        <f t="shared" si="32"/>
        <v>0</v>
      </c>
      <c r="H258" s="144">
        <f t="shared" si="32"/>
        <v>0</v>
      </c>
      <c r="I258" s="144">
        <f t="shared" si="32"/>
        <v>0</v>
      </c>
    </row>
    <row r="259" spans="1:9" ht="18" customHeight="1" hidden="1">
      <c r="A259" s="91" t="s">
        <v>83</v>
      </c>
      <c r="B259" s="14" t="s">
        <v>336</v>
      </c>
      <c r="C259" s="14" t="s">
        <v>55</v>
      </c>
      <c r="D259" s="36" t="s">
        <v>56</v>
      </c>
      <c r="E259" s="144">
        <f>ВЕД!F264</f>
        <v>0</v>
      </c>
      <c r="F259" s="144">
        <f>ВЕД!G264</f>
        <v>0</v>
      </c>
      <c r="G259" s="144">
        <f>ВЕД!H264</f>
        <v>0</v>
      </c>
      <c r="H259" s="144">
        <f>ВЕД!I264</f>
        <v>0</v>
      </c>
      <c r="I259" s="144">
        <f>ВЕД!J264</f>
        <v>0</v>
      </c>
    </row>
    <row r="260" spans="1:9" ht="16.5" customHeight="1" hidden="1">
      <c r="A260" s="91" t="s">
        <v>83</v>
      </c>
      <c r="B260" s="14" t="s">
        <v>337</v>
      </c>
      <c r="C260" s="76"/>
      <c r="D260" s="112" t="s">
        <v>192</v>
      </c>
      <c r="E260" s="144">
        <f>E261</f>
        <v>0</v>
      </c>
      <c r="F260" s="150" t="e">
        <f>ВЕД!#REF!</f>
        <v>#REF!</v>
      </c>
      <c r="G260" s="151" t="e">
        <f>ВЕД!#REF!</f>
        <v>#REF!</v>
      </c>
      <c r="H260" s="148"/>
      <c r="I260" s="149"/>
    </row>
    <row r="261" spans="1:9" ht="12.75" hidden="1">
      <c r="A261" s="91" t="s">
        <v>83</v>
      </c>
      <c r="B261" s="14" t="s">
        <v>338</v>
      </c>
      <c r="C261" s="76"/>
      <c r="D261" s="35" t="s">
        <v>64</v>
      </c>
      <c r="E261" s="144">
        <f>E262</f>
        <v>0</v>
      </c>
      <c r="F261" s="150" t="e">
        <f>ВЕД!#REF!</f>
        <v>#REF!</v>
      </c>
      <c r="G261" s="151" t="e">
        <f>ВЕД!#REF!</f>
        <v>#REF!</v>
      </c>
      <c r="H261" s="148"/>
      <c r="I261" s="149"/>
    </row>
    <row r="262" spans="1:9" ht="22.5" hidden="1">
      <c r="A262" s="91" t="s">
        <v>83</v>
      </c>
      <c r="B262" s="14" t="s">
        <v>338</v>
      </c>
      <c r="C262" s="14" t="s">
        <v>55</v>
      </c>
      <c r="D262" s="36" t="s">
        <v>56</v>
      </c>
      <c r="E262" s="144">
        <f>ВЕД!F267</f>
        <v>0</v>
      </c>
      <c r="F262" s="150" t="e">
        <f>#REF!</f>
        <v>#REF!</v>
      </c>
      <c r="G262" s="151" t="e">
        <f>#REF!</f>
        <v>#REF!</v>
      </c>
      <c r="H262" s="148"/>
      <c r="I262" s="149"/>
    </row>
    <row r="263" spans="1:9" ht="45" hidden="1">
      <c r="A263" s="88" t="s">
        <v>83</v>
      </c>
      <c r="B263" s="20" t="s">
        <v>196</v>
      </c>
      <c r="C263" s="14"/>
      <c r="D263" s="80" t="s">
        <v>205</v>
      </c>
      <c r="E263" s="144">
        <f aca="true" t="shared" si="33" ref="E263:G269">E264</f>
        <v>0</v>
      </c>
      <c r="F263" s="150">
        <f t="shared" si="33"/>
        <v>0</v>
      </c>
      <c r="G263" s="151">
        <f t="shared" si="33"/>
        <v>0</v>
      </c>
      <c r="H263" s="148"/>
      <c r="I263" s="149"/>
    </row>
    <row r="264" spans="1:9" ht="12.75" hidden="1">
      <c r="A264" s="91" t="s">
        <v>83</v>
      </c>
      <c r="B264" s="14" t="s">
        <v>197</v>
      </c>
      <c r="C264" s="14"/>
      <c r="D264" s="53" t="s">
        <v>198</v>
      </c>
      <c r="E264" s="144">
        <f t="shared" si="33"/>
        <v>0</v>
      </c>
      <c r="F264" s="150">
        <f t="shared" si="33"/>
        <v>0</v>
      </c>
      <c r="G264" s="151">
        <f t="shared" si="33"/>
        <v>0</v>
      </c>
      <c r="H264" s="148"/>
      <c r="I264" s="149"/>
    </row>
    <row r="265" spans="1:9" ht="12.75" hidden="1">
      <c r="A265" s="91" t="s">
        <v>83</v>
      </c>
      <c r="B265" s="14" t="s">
        <v>199</v>
      </c>
      <c r="C265" s="14"/>
      <c r="D265" s="35" t="s">
        <v>64</v>
      </c>
      <c r="E265" s="144">
        <f t="shared" si="33"/>
        <v>0</v>
      </c>
      <c r="F265" s="150">
        <f t="shared" si="33"/>
        <v>0</v>
      </c>
      <c r="G265" s="151">
        <f t="shared" si="33"/>
        <v>0</v>
      </c>
      <c r="H265" s="148"/>
      <c r="I265" s="149"/>
    </row>
    <row r="266" spans="1:9" ht="12.75" hidden="1">
      <c r="A266" s="91" t="s">
        <v>83</v>
      </c>
      <c r="B266" s="14" t="s">
        <v>200</v>
      </c>
      <c r="C266" s="14"/>
      <c r="D266" s="35" t="s">
        <v>201</v>
      </c>
      <c r="E266" s="144">
        <f t="shared" si="33"/>
        <v>0</v>
      </c>
      <c r="F266" s="150">
        <f t="shared" si="33"/>
        <v>0</v>
      </c>
      <c r="G266" s="151">
        <f t="shared" si="33"/>
        <v>0</v>
      </c>
      <c r="H266" s="148"/>
      <c r="I266" s="149"/>
    </row>
    <row r="267" spans="1:9" ht="22.5" hidden="1">
      <c r="A267" s="91" t="s">
        <v>83</v>
      </c>
      <c r="B267" s="14" t="s">
        <v>202</v>
      </c>
      <c r="C267" s="14"/>
      <c r="D267" s="35" t="s">
        <v>206</v>
      </c>
      <c r="E267" s="144">
        <f t="shared" si="33"/>
        <v>0</v>
      </c>
      <c r="F267" s="150">
        <f t="shared" si="33"/>
        <v>0</v>
      </c>
      <c r="G267" s="151">
        <f t="shared" si="33"/>
        <v>0</v>
      </c>
      <c r="H267" s="148"/>
      <c r="I267" s="149"/>
    </row>
    <row r="268" spans="1:9" ht="22.5" hidden="1">
      <c r="A268" s="91" t="s">
        <v>83</v>
      </c>
      <c r="B268" s="14" t="s">
        <v>202</v>
      </c>
      <c r="C268" s="14" t="s">
        <v>55</v>
      </c>
      <c r="D268" s="36" t="s">
        <v>56</v>
      </c>
      <c r="E268" s="144">
        <f t="shared" si="33"/>
        <v>0</v>
      </c>
      <c r="F268" s="150">
        <f t="shared" si="33"/>
        <v>0</v>
      </c>
      <c r="G268" s="151">
        <f t="shared" si="33"/>
        <v>0</v>
      </c>
      <c r="H268" s="148"/>
      <c r="I268" s="149"/>
    </row>
    <row r="269" spans="1:9" ht="22.5" hidden="1">
      <c r="A269" s="91" t="s">
        <v>83</v>
      </c>
      <c r="B269" s="14" t="s">
        <v>202</v>
      </c>
      <c r="C269" s="14" t="s">
        <v>54</v>
      </c>
      <c r="D269" s="36" t="s">
        <v>57</v>
      </c>
      <c r="E269" s="144">
        <f t="shared" si="33"/>
        <v>0</v>
      </c>
      <c r="F269" s="150">
        <f t="shared" si="33"/>
        <v>0</v>
      </c>
      <c r="G269" s="151">
        <f t="shared" si="33"/>
        <v>0</v>
      </c>
      <c r="H269" s="148"/>
      <c r="I269" s="149"/>
    </row>
    <row r="270" spans="1:9" ht="22.5" hidden="1">
      <c r="A270" s="91" t="s">
        <v>83</v>
      </c>
      <c r="B270" s="14" t="s">
        <v>202</v>
      </c>
      <c r="C270" s="14" t="s">
        <v>47</v>
      </c>
      <c r="D270" s="35" t="s">
        <v>48</v>
      </c>
      <c r="E270" s="144">
        <f>ВЕД!F275</f>
        <v>0</v>
      </c>
      <c r="F270" s="150">
        <f>ВЕД!G275</f>
        <v>0</v>
      </c>
      <c r="G270" s="151">
        <f>ВЕД!H275</f>
        <v>0</v>
      </c>
      <c r="H270" s="148"/>
      <c r="I270" s="149"/>
    </row>
    <row r="271" spans="1:9" ht="12.75">
      <c r="A271" s="88" t="s">
        <v>85</v>
      </c>
      <c r="B271" s="20"/>
      <c r="C271" s="20"/>
      <c r="D271" s="38" t="s">
        <v>86</v>
      </c>
      <c r="E271" s="145">
        <f>E272+E296+E332</f>
        <v>5153.9</v>
      </c>
      <c r="F271" s="145" t="e">
        <f>F272+F296+F332</f>
        <v>#REF!</v>
      </c>
      <c r="G271" s="145" t="e">
        <f>G272+G296+G332</f>
        <v>#REF!</v>
      </c>
      <c r="H271" s="145">
        <f>H272+H296+H332</f>
        <v>6230</v>
      </c>
      <c r="I271" s="145">
        <f>I272+I296+I332</f>
        <v>5780</v>
      </c>
    </row>
    <row r="272" spans="1:9" ht="26.25" customHeight="1" hidden="1">
      <c r="A272" s="88" t="s">
        <v>85</v>
      </c>
      <c r="B272" s="20" t="s">
        <v>61</v>
      </c>
      <c r="C272" s="20"/>
      <c r="D272" s="38" t="s">
        <v>186</v>
      </c>
      <c r="E272" s="145">
        <f>E273+E292</f>
        <v>0</v>
      </c>
      <c r="F272" s="146">
        <f>F273+F292</f>
        <v>0</v>
      </c>
      <c r="G272" s="147">
        <f>G273+G292</f>
        <v>0</v>
      </c>
      <c r="H272" s="148"/>
      <c r="I272" s="149"/>
    </row>
    <row r="273" spans="1:9" ht="12.75" hidden="1">
      <c r="A273" s="91" t="s">
        <v>85</v>
      </c>
      <c r="B273" s="14" t="s">
        <v>90</v>
      </c>
      <c r="C273" s="14"/>
      <c r="D273" s="53" t="s">
        <v>91</v>
      </c>
      <c r="E273" s="144">
        <f aca="true" t="shared" si="34" ref="E273:G278">E274</f>
        <v>0</v>
      </c>
      <c r="F273" s="150">
        <f t="shared" si="34"/>
        <v>0</v>
      </c>
      <c r="G273" s="151">
        <f t="shared" si="34"/>
        <v>0</v>
      </c>
      <c r="H273" s="148"/>
      <c r="I273" s="149"/>
    </row>
    <row r="274" spans="1:9" ht="12.75" hidden="1">
      <c r="A274" s="91" t="s">
        <v>85</v>
      </c>
      <c r="B274" s="14" t="s">
        <v>92</v>
      </c>
      <c r="C274" s="14"/>
      <c r="D274" s="35" t="s">
        <v>64</v>
      </c>
      <c r="E274" s="144">
        <f>E275+E288</f>
        <v>0</v>
      </c>
      <c r="F274" s="150">
        <f>F275+F288</f>
        <v>0</v>
      </c>
      <c r="G274" s="151">
        <f>G275+G288</f>
        <v>0</v>
      </c>
      <c r="H274" s="148"/>
      <c r="I274" s="149"/>
    </row>
    <row r="275" spans="1:9" ht="12.75" hidden="1">
      <c r="A275" s="91" t="s">
        <v>85</v>
      </c>
      <c r="B275" s="14" t="s">
        <v>132</v>
      </c>
      <c r="C275" s="14"/>
      <c r="D275" s="35" t="s">
        <v>131</v>
      </c>
      <c r="E275" s="144">
        <f>E276+E280+E284</f>
        <v>0</v>
      </c>
      <c r="F275" s="150">
        <f>F276+F280+F284</f>
        <v>0</v>
      </c>
      <c r="G275" s="151">
        <f>G276+G280+G284</f>
        <v>0</v>
      </c>
      <c r="H275" s="148"/>
      <c r="I275" s="149"/>
    </row>
    <row r="276" spans="1:9" ht="22.5" hidden="1">
      <c r="A276" s="91" t="s">
        <v>85</v>
      </c>
      <c r="B276" s="14" t="s">
        <v>133</v>
      </c>
      <c r="C276" s="14"/>
      <c r="D276" s="35" t="s">
        <v>134</v>
      </c>
      <c r="E276" s="144">
        <f t="shared" si="34"/>
        <v>0</v>
      </c>
      <c r="F276" s="150">
        <f t="shared" si="34"/>
        <v>0</v>
      </c>
      <c r="G276" s="151">
        <f t="shared" si="34"/>
        <v>0</v>
      </c>
      <c r="H276" s="148"/>
      <c r="I276" s="149"/>
    </row>
    <row r="277" spans="1:9" ht="22.5" hidden="1">
      <c r="A277" s="91" t="s">
        <v>85</v>
      </c>
      <c r="B277" s="14" t="s">
        <v>133</v>
      </c>
      <c r="C277" s="14" t="s">
        <v>55</v>
      </c>
      <c r="D277" s="36" t="s">
        <v>56</v>
      </c>
      <c r="E277" s="144">
        <f t="shared" si="34"/>
        <v>0</v>
      </c>
      <c r="F277" s="150">
        <f t="shared" si="34"/>
        <v>0</v>
      </c>
      <c r="G277" s="151">
        <f t="shared" si="34"/>
        <v>0</v>
      </c>
      <c r="H277" s="148"/>
      <c r="I277" s="149"/>
    </row>
    <row r="278" spans="1:9" ht="22.5" hidden="1">
      <c r="A278" s="91" t="s">
        <v>85</v>
      </c>
      <c r="B278" s="14" t="s">
        <v>133</v>
      </c>
      <c r="C278" s="14" t="s">
        <v>54</v>
      </c>
      <c r="D278" s="36" t="s">
        <v>57</v>
      </c>
      <c r="E278" s="144">
        <f t="shared" si="34"/>
        <v>0</v>
      </c>
      <c r="F278" s="150">
        <f t="shared" si="34"/>
        <v>0</v>
      </c>
      <c r="G278" s="151">
        <f t="shared" si="34"/>
        <v>0</v>
      </c>
      <c r="H278" s="148"/>
      <c r="I278" s="149"/>
    </row>
    <row r="279" spans="1:9" ht="22.5" hidden="1">
      <c r="A279" s="91" t="s">
        <v>85</v>
      </c>
      <c r="B279" s="14" t="s">
        <v>133</v>
      </c>
      <c r="C279" s="14" t="s">
        <v>47</v>
      </c>
      <c r="D279" s="35" t="s">
        <v>48</v>
      </c>
      <c r="E279" s="144">
        <f>ВЕД!F284</f>
        <v>0</v>
      </c>
      <c r="F279" s="150">
        <f>ВЕД!G284</f>
        <v>0</v>
      </c>
      <c r="G279" s="151">
        <f>ВЕД!H284</f>
        <v>0</v>
      </c>
      <c r="H279" s="148"/>
      <c r="I279" s="149"/>
    </row>
    <row r="280" spans="1:9" ht="21.75" customHeight="1" hidden="1">
      <c r="A280" s="91" t="s">
        <v>85</v>
      </c>
      <c r="B280" s="14" t="s">
        <v>168</v>
      </c>
      <c r="C280" s="14"/>
      <c r="D280" s="35" t="s">
        <v>169</v>
      </c>
      <c r="E280" s="144">
        <f>E281</f>
        <v>0</v>
      </c>
      <c r="F280" s="150">
        <f aca="true" t="shared" si="35" ref="F280:G282">F281</f>
        <v>0</v>
      </c>
      <c r="G280" s="151">
        <f t="shared" si="35"/>
        <v>0</v>
      </c>
      <c r="H280" s="148"/>
      <c r="I280" s="149"/>
    </row>
    <row r="281" spans="1:9" ht="17.25" customHeight="1" hidden="1">
      <c r="A281" s="91" t="s">
        <v>85</v>
      </c>
      <c r="B281" s="14" t="s">
        <v>168</v>
      </c>
      <c r="C281" s="14" t="s">
        <v>55</v>
      </c>
      <c r="D281" s="36" t="s">
        <v>56</v>
      </c>
      <c r="E281" s="144">
        <f>E282</f>
        <v>0</v>
      </c>
      <c r="F281" s="150">
        <f t="shared" si="35"/>
        <v>0</v>
      </c>
      <c r="G281" s="151">
        <f t="shared" si="35"/>
        <v>0</v>
      </c>
      <c r="H281" s="148"/>
      <c r="I281" s="149"/>
    </row>
    <row r="282" spans="1:9" ht="22.5" hidden="1">
      <c r="A282" s="91" t="s">
        <v>85</v>
      </c>
      <c r="B282" s="14" t="s">
        <v>168</v>
      </c>
      <c r="C282" s="14" t="s">
        <v>54</v>
      </c>
      <c r="D282" s="36" t="s">
        <v>57</v>
      </c>
      <c r="E282" s="144">
        <f>E283</f>
        <v>0</v>
      </c>
      <c r="F282" s="150">
        <f t="shared" si="35"/>
        <v>0</v>
      </c>
      <c r="G282" s="151">
        <f t="shared" si="35"/>
        <v>0</v>
      </c>
      <c r="H282" s="148"/>
      <c r="I282" s="149"/>
    </row>
    <row r="283" spans="1:9" ht="22.5" hidden="1">
      <c r="A283" s="91" t="s">
        <v>85</v>
      </c>
      <c r="B283" s="14" t="s">
        <v>168</v>
      </c>
      <c r="C283" s="14" t="s">
        <v>47</v>
      </c>
      <c r="D283" s="35" t="s">
        <v>48</v>
      </c>
      <c r="E283" s="144">
        <f>ВЕД!F288</f>
        <v>0</v>
      </c>
      <c r="F283" s="150">
        <f>ВЕД!G288</f>
        <v>0</v>
      </c>
      <c r="G283" s="151">
        <f>ВЕД!H288</f>
        <v>0</v>
      </c>
      <c r="H283" s="148"/>
      <c r="I283" s="149"/>
    </row>
    <row r="284" spans="1:9" ht="12.75" hidden="1">
      <c r="A284" s="91" t="s">
        <v>85</v>
      </c>
      <c r="B284" s="14" t="s">
        <v>175</v>
      </c>
      <c r="C284" s="14"/>
      <c r="D284" s="35" t="s">
        <v>176</v>
      </c>
      <c r="E284" s="144">
        <f>E285</f>
        <v>0</v>
      </c>
      <c r="F284" s="150">
        <f aca="true" t="shared" si="36" ref="F284:G286">F285</f>
        <v>0</v>
      </c>
      <c r="G284" s="151">
        <f t="shared" si="36"/>
        <v>0</v>
      </c>
      <c r="H284" s="148"/>
      <c r="I284" s="149"/>
    </row>
    <row r="285" spans="1:9" ht="22.5" hidden="1">
      <c r="A285" s="91" t="s">
        <v>85</v>
      </c>
      <c r="B285" s="14" t="s">
        <v>175</v>
      </c>
      <c r="C285" s="14" t="s">
        <v>55</v>
      </c>
      <c r="D285" s="36" t="s">
        <v>56</v>
      </c>
      <c r="E285" s="144">
        <f>E286</f>
        <v>0</v>
      </c>
      <c r="F285" s="150">
        <f t="shared" si="36"/>
        <v>0</v>
      </c>
      <c r="G285" s="151">
        <f t="shared" si="36"/>
        <v>0</v>
      </c>
      <c r="H285" s="148"/>
      <c r="I285" s="149"/>
    </row>
    <row r="286" spans="1:9" ht="22.5" hidden="1">
      <c r="A286" s="91" t="s">
        <v>85</v>
      </c>
      <c r="B286" s="14" t="s">
        <v>175</v>
      </c>
      <c r="C286" s="14" t="s">
        <v>54</v>
      </c>
      <c r="D286" s="36" t="s">
        <v>57</v>
      </c>
      <c r="E286" s="144">
        <f>E287</f>
        <v>0</v>
      </c>
      <c r="F286" s="150">
        <f t="shared" si="36"/>
        <v>0</v>
      </c>
      <c r="G286" s="151">
        <f t="shared" si="36"/>
        <v>0</v>
      </c>
      <c r="H286" s="148"/>
      <c r="I286" s="149"/>
    </row>
    <row r="287" spans="1:9" ht="22.5" hidden="1">
      <c r="A287" s="91" t="s">
        <v>85</v>
      </c>
      <c r="B287" s="14" t="s">
        <v>175</v>
      </c>
      <c r="C287" s="14" t="s">
        <v>47</v>
      </c>
      <c r="D287" s="35" t="s">
        <v>48</v>
      </c>
      <c r="E287" s="144">
        <f>ВЕД!F292</f>
        <v>0</v>
      </c>
      <c r="F287" s="150">
        <f>ВЕД!G292</f>
        <v>0</v>
      </c>
      <c r="G287" s="151">
        <f>ВЕД!H292</f>
        <v>0</v>
      </c>
      <c r="H287" s="148"/>
      <c r="I287" s="149"/>
    </row>
    <row r="288" spans="1:9" ht="33.75" hidden="1">
      <c r="A288" s="91" t="s">
        <v>85</v>
      </c>
      <c r="B288" s="14" t="s">
        <v>203</v>
      </c>
      <c r="C288" s="14"/>
      <c r="D288" s="35" t="s">
        <v>204</v>
      </c>
      <c r="E288" s="144">
        <f aca="true" t="shared" si="37" ref="E288:G290">E289</f>
        <v>0</v>
      </c>
      <c r="F288" s="150">
        <f t="shared" si="37"/>
        <v>0</v>
      </c>
      <c r="G288" s="151">
        <f t="shared" si="37"/>
        <v>0</v>
      </c>
      <c r="H288" s="148"/>
      <c r="I288" s="149"/>
    </row>
    <row r="289" spans="1:9" ht="22.5" hidden="1">
      <c r="A289" s="91" t="s">
        <v>85</v>
      </c>
      <c r="B289" s="14" t="s">
        <v>203</v>
      </c>
      <c r="C289" s="14" t="s">
        <v>55</v>
      </c>
      <c r="D289" s="35" t="s">
        <v>56</v>
      </c>
      <c r="E289" s="144">
        <f t="shared" si="37"/>
        <v>0</v>
      </c>
      <c r="F289" s="150">
        <f t="shared" si="37"/>
        <v>0</v>
      </c>
      <c r="G289" s="151">
        <f t="shared" si="37"/>
        <v>0</v>
      </c>
      <c r="H289" s="148"/>
      <c r="I289" s="149"/>
    </row>
    <row r="290" spans="1:9" ht="22.5" hidden="1">
      <c r="A290" s="91" t="s">
        <v>85</v>
      </c>
      <c r="B290" s="14" t="s">
        <v>203</v>
      </c>
      <c r="C290" s="14" t="s">
        <v>54</v>
      </c>
      <c r="D290" s="35" t="s">
        <v>57</v>
      </c>
      <c r="E290" s="144">
        <f t="shared" si="37"/>
        <v>0</v>
      </c>
      <c r="F290" s="150">
        <f t="shared" si="37"/>
        <v>0</v>
      </c>
      <c r="G290" s="151">
        <f t="shared" si="37"/>
        <v>0</v>
      </c>
      <c r="H290" s="148"/>
      <c r="I290" s="149"/>
    </row>
    <row r="291" spans="1:9" ht="22.5" hidden="1">
      <c r="A291" s="91" t="s">
        <v>85</v>
      </c>
      <c r="B291" s="14" t="s">
        <v>203</v>
      </c>
      <c r="C291" s="14" t="s">
        <v>47</v>
      </c>
      <c r="D291" s="35" t="s">
        <v>48</v>
      </c>
      <c r="E291" s="144">
        <f>ВЕД!F296</f>
        <v>0</v>
      </c>
      <c r="F291" s="150">
        <f>ВЕД!G296</f>
        <v>0</v>
      </c>
      <c r="G291" s="151">
        <f>ВЕД!H296</f>
        <v>0</v>
      </c>
      <c r="H291" s="148"/>
      <c r="I291" s="149"/>
    </row>
    <row r="292" spans="1:9" ht="22.5" hidden="1">
      <c r="A292" s="91" t="s">
        <v>85</v>
      </c>
      <c r="B292" s="14" t="s">
        <v>172</v>
      </c>
      <c r="C292" s="14"/>
      <c r="D292" s="35" t="s">
        <v>173</v>
      </c>
      <c r="E292" s="144">
        <f>ВЕД!F297</f>
        <v>0</v>
      </c>
      <c r="F292" s="150">
        <f>ВЕД!G297</f>
        <v>0</v>
      </c>
      <c r="G292" s="151">
        <f>ВЕД!H297</f>
        <v>0</v>
      </c>
      <c r="H292" s="148"/>
      <c r="I292" s="149"/>
    </row>
    <row r="293" spans="1:9" ht="16.5" customHeight="1" hidden="1">
      <c r="A293" s="91" t="s">
        <v>85</v>
      </c>
      <c r="B293" s="14" t="s">
        <v>172</v>
      </c>
      <c r="C293" s="14" t="s">
        <v>55</v>
      </c>
      <c r="D293" s="36" t="s">
        <v>56</v>
      </c>
      <c r="E293" s="144">
        <f>ВЕД!F298</f>
        <v>0</v>
      </c>
      <c r="F293" s="150">
        <f>ВЕД!G298</f>
        <v>0</v>
      </c>
      <c r="G293" s="151">
        <f>ВЕД!H298</f>
        <v>0</v>
      </c>
      <c r="H293" s="148"/>
      <c r="I293" s="149"/>
    </row>
    <row r="294" spans="1:9" ht="15.75" customHeight="1" hidden="1">
      <c r="A294" s="91" t="s">
        <v>85</v>
      </c>
      <c r="B294" s="14" t="s">
        <v>172</v>
      </c>
      <c r="C294" s="14" t="s">
        <v>54</v>
      </c>
      <c r="D294" s="36" t="s">
        <v>57</v>
      </c>
      <c r="E294" s="144">
        <f>ВЕД!F299</f>
        <v>0</v>
      </c>
      <c r="F294" s="150">
        <f>ВЕД!G299</f>
        <v>0</v>
      </c>
      <c r="G294" s="151">
        <f>ВЕД!H299</f>
        <v>0</v>
      </c>
      <c r="H294" s="148"/>
      <c r="I294" s="149"/>
    </row>
    <row r="295" spans="1:9" ht="22.5" hidden="1">
      <c r="A295" s="91" t="s">
        <v>85</v>
      </c>
      <c r="B295" s="14" t="s">
        <v>172</v>
      </c>
      <c r="C295" s="14" t="s">
        <v>47</v>
      </c>
      <c r="D295" s="35" t="s">
        <v>48</v>
      </c>
      <c r="E295" s="144">
        <f>ВЕД!F300</f>
        <v>0</v>
      </c>
      <c r="F295" s="150">
        <f>ВЕД!G300</f>
        <v>0</v>
      </c>
      <c r="G295" s="151">
        <f>ВЕД!H300</f>
        <v>0</v>
      </c>
      <c r="H295" s="148"/>
      <c r="I295" s="149"/>
    </row>
    <row r="296" spans="1:9" ht="33.75" hidden="1">
      <c r="A296" s="88" t="s">
        <v>85</v>
      </c>
      <c r="B296" s="20" t="s">
        <v>62</v>
      </c>
      <c r="C296" s="20"/>
      <c r="D296" s="38" t="s">
        <v>187</v>
      </c>
      <c r="E296" s="145">
        <f>E297</f>
        <v>0</v>
      </c>
      <c r="F296" s="146">
        <f aca="true" t="shared" si="38" ref="F296:G298">F297</f>
        <v>0</v>
      </c>
      <c r="G296" s="147">
        <f t="shared" si="38"/>
        <v>0</v>
      </c>
      <c r="H296" s="148"/>
      <c r="I296" s="149"/>
    </row>
    <row r="297" spans="1:9" ht="33.75" hidden="1">
      <c r="A297" s="91" t="s">
        <v>85</v>
      </c>
      <c r="B297" s="14" t="s">
        <v>65</v>
      </c>
      <c r="C297" s="14"/>
      <c r="D297" s="53" t="s">
        <v>4</v>
      </c>
      <c r="E297" s="144">
        <f>E298</f>
        <v>0</v>
      </c>
      <c r="F297" s="150">
        <f t="shared" si="38"/>
        <v>0</v>
      </c>
      <c r="G297" s="151">
        <f t="shared" si="38"/>
        <v>0</v>
      </c>
      <c r="H297" s="148"/>
      <c r="I297" s="149"/>
    </row>
    <row r="298" spans="1:9" ht="12.75" hidden="1">
      <c r="A298" s="91" t="s">
        <v>85</v>
      </c>
      <c r="B298" s="14" t="s">
        <v>96</v>
      </c>
      <c r="C298" s="14"/>
      <c r="D298" s="35" t="s">
        <v>64</v>
      </c>
      <c r="E298" s="144">
        <f>E299</f>
        <v>0</v>
      </c>
      <c r="F298" s="150">
        <f t="shared" si="38"/>
        <v>0</v>
      </c>
      <c r="G298" s="151">
        <f t="shared" si="38"/>
        <v>0</v>
      </c>
      <c r="H298" s="148"/>
      <c r="I298" s="149"/>
    </row>
    <row r="299" spans="1:9" ht="12.75" hidden="1">
      <c r="A299" s="91" t="s">
        <v>85</v>
      </c>
      <c r="B299" s="14" t="s">
        <v>136</v>
      </c>
      <c r="C299" s="14"/>
      <c r="D299" s="35" t="s">
        <v>130</v>
      </c>
      <c r="E299" s="144">
        <f>E300+E304+E308+E312+E316+E320+E324+E328</f>
        <v>0</v>
      </c>
      <c r="F299" s="150">
        <f>F300+F304+F308+F312+F316+F320+F324+F328</f>
        <v>0</v>
      </c>
      <c r="G299" s="151">
        <f>G300+G304+G308+G312+G316+G320+G324+G328</f>
        <v>0</v>
      </c>
      <c r="H299" s="148"/>
      <c r="I299" s="149"/>
    </row>
    <row r="300" spans="1:9" ht="22.5" hidden="1">
      <c r="A300" s="91" t="s">
        <v>85</v>
      </c>
      <c r="B300" s="14" t="s">
        <v>137</v>
      </c>
      <c r="C300" s="14"/>
      <c r="D300" s="35" t="s">
        <v>138</v>
      </c>
      <c r="E300" s="144">
        <f>E301</f>
        <v>0</v>
      </c>
      <c r="F300" s="150">
        <f aca="true" t="shared" si="39" ref="F300:G302">F301</f>
        <v>0</v>
      </c>
      <c r="G300" s="151">
        <f t="shared" si="39"/>
        <v>0</v>
      </c>
      <c r="H300" s="148"/>
      <c r="I300" s="149"/>
    </row>
    <row r="301" spans="1:9" ht="19.5" customHeight="1" hidden="1">
      <c r="A301" s="91" t="s">
        <v>85</v>
      </c>
      <c r="B301" s="14" t="s">
        <v>137</v>
      </c>
      <c r="C301" s="14" t="s">
        <v>55</v>
      </c>
      <c r="D301" s="36" t="s">
        <v>56</v>
      </c>
      <c r="E301" s="144">
        <f>E302</f>
        <v>0</v>
      </c>
      <c r="F301" s="150">
        <f t="shared" si="39"/>
        <v>0</v>
      </c>
      <c r="G301" s="151">
        <f t="shared" si="39"/>
        <v>0</v>
      </c>
      <c r="H301" s="148"/>
      <c r="I301" s="149"/>
    </row>
    <row r="302" spans="1:9" ht="15.75" customHeight="1" hidden="1">
      <c r="A302" s="91" t="s">
        <v>85</v>
      </c>
      <c r="B302" s="14" t="s">
        <v>137</v>
      </c>
      <c r="C302" s="14" t="s">
        <v>54</v>
      </c>
      <c r="D302" s="36" t="s">
        <v>57</v>
      </c>
      <c r="E302" s="144">
        <f>E303</f>
        <v>0</v>
      </c>
      <c r="F302" s="150">
        <f t="shared" si="39"/>
        <v>0</v>
      </c>
      <c r="G302" s="151">
        <f t="shared" si="39"/>
        <v>0</v>
      </c>
      <c r="H302" s="148"/>
      <c r="I302" s="149"/>
    </row>
    <row r="303" spans="1:9" ht="22.5" hidden="1">
      <c r="A303" s="91" t="s">
        <v>85</v>
      </c>
      <c r="B303" s="14" t="s">
        <v>137</v>
      </c>
      <c r="C303" s="14" t="s">
        <v>47</v>
      </c>
      <c r="D303" s="35" t="s">
        <v>48</v>
      </c>
      <c r="E303" s="144">
        <f>ВЕД!F308</f>
        <v>0</v>
      </c>
      <c r="F303" s="150">
        <f>ВЕД!G308</f>
        <v>0</v>
      </c>
      <c r="G303" s="151">
        <f>ВЕД!H308</f>
        <v>0</v>
      </c>
      <c r="H303" s="148"/>
      <c r="I303" s="149"/>
    </row>
    <row r="304" spans="1:9" ht="12.75" hidden="1">
      <c r="A304" s="91" t="s">
        <v>85</v>
      </c>
      <c r="B304" s="14" t="s">
        <v>139</v>
      </c>
      <c r="C304" s="14"/>
      <c r="D304" s="35" t="s">
        <v>140</v>
      </c>
      <c r="E304" s="144">
        <f>E305</f>
        <v>0</v>
      </c>
      <c r="F304" s="150">
        <f aca="true" t="shared" si="40" ref="F304:G306">F305</f>
        <v>0</v>
      </c>
      <c r="G304" s="151">
        <f t="shared" si="40"/>
        <v>0</v>
      </c>
      <c r="H304" s="148"/>
      <c r="I304" s="149"/>
    </row>
    <row r="305" spans="1:9" ht="22.5" hidden="1">
      <c r="A305" s="91" t="s">
        <v>85</v>
      </c>
      <c r="B305" s="14" t="s">
        <v>139</v>
      </c>
      <c r="C305" s="14" t="s">
        <v>55</v>
      </c>
      <c r="D305" s="36" t="s">
        <v>56</v>
      </c>
      <c r="E305" s="144">
        <f>E306</f>
        <v>0</v>
      </c>
      <c r="F305" s="150">
        <f t="shared" si="40"/>
        <v>0</v>
      </c>
      <c r="G305" s="151">
        <f t="shared" si="40"/>
        <v>0</v>
      </c>
      <c r="H305" s="148"/>
      <c r="I305" s="149"/>
    </row>
    <row r="306" spans="1:9" ht="15.75" customHeight="1" hidden="1">
      <c r="A306" s="91" t="s">
        <v>85</v>
      </c>
      <c r="B306" s="14" t="s">
        <v>139</v>
      </c>
      <c r="C306" s="14" t="s">
        <v>54</v>
      </c>
      <c r="D306" s="36" t="s">
        <v>57</v>
      </c>
      <c r="E306" s="144">
        <f>E307</f>
        <v>0</v>
      </c>
      <c r="F306" s="150">
        <f t="shared" si="40"/>
        <v>0</v>
      </c>
      <c r="G306" s="151">
        <f t="shared" si="40"/>
        <v>0</v>
      </c>
      <c r="H306" s="148"/>
      <c r="I306" s="149"/>
    </row>
    <row r="307" spans="1:9" ht="22.5" hidden="1">
      <c r="A307" s="91" t="s">
        <v>85</v>
      </c>
      <c r="B307" s="14" t="s">
        <v>139</v>
      </c>
      <c r="C307" s="14" t="s">
        <v>47</v>
      </c>
      <c r="D307" s="35" t="s">
        <v>48</v>
      </c>
      <c r="E307" s="144">
        <f>ВЕД!F312</f>
        <v>0</v>
      </c>
      <c r="F307" s="150">
        <f>ВЕД!G312</f>
        <v>0</v>
      </c>
      <c r="G307" s="151">
        <f>ВЕД!H312</f>
        <v>0</v>
      </c>
      <c r="H307" s="148"/>
      <c r="I307" s="149"/>
    </row>
    <row r="308" spans="1:9" ht="22.5" hidden="1">
      <c r="A308" s="91" t="s">
        <v>85</v>
      </c>
      <c r="B308" s="14" t="s">
        <v>141</v>
      </c>
      <c r="C308" s="14"/>
      <c r="D308" s="35" t="s">
        <v>142</v>
      </c>
      <c r="E308" s="144">
        <f>E309</f>
        <v>0</v>
      </c>
      <c r="F308" s="150">
        <f aca="true" t="shared" si="41" ref="F308:G310">F309</f>
        <v>0</v>
      </c>
      <c r="G308" s="151">
        <f t="shared" si="41"/>
        <v>0</v>
      </c>
      <c r="H308" s="148"/>
      <c r="I308" s="149"/>
    </row>
    <row r="309" spans="1:9" ht="22.5" hidden="1">
      <c r="A309" s="91" t="s">
        <v>85</v>
      </c>
      <c r="B309" s="14" t="s">
        <v>141</v>
      </c>
      <c r="C309" s="14" t="s">
        <v>55</v>
      </c>
      <c r="D309" s="36" t="s">
        <v>56</v>
      </c>
      <c r="E309" s="144">
        <f>E310</f>
        <v>0</v>
      </c>
      <c r="F309" s="150">
        <f t="shared" si="41"/>
        <v>0</v>
      </c>
      <c r="G309" s="151">
        <f t="shared" si="41"/>
        <v>0</v>
      </c>
      <c r="H309" s="148"/>
      <c r="I309" s="149"/>
    </row>
    <row r="310" spans="1:9" ht="16.5" customHeight="1" hidden="1">
      <c r="A310" s="91" t="s">
        <v>85</v>
      </c>
      <c r="B310" s="14" t="s">
        <v>141</v>
      </c>
      <c r="C310" s="14" t="s">
        <v>54</v>
      </c>
      <c r="D310" s="36" t="s">
        <v>57</v>
      </c>
      <c r="E310" s="144">
        <f>E311</f>
        <v>0</v>
      </c>
      <c r="F310" s="150">
        <f t="shared" si="41"/>
        <v>0</v>
      </c>
      <c r="G310" s="151">
        <f t="shared" si="41"/>
        <v>0</v>
      </c>
      <c r="H310" s="148"/>
      <c r="I310" s="149"/>
    </row>
    <row r="311" spans="1:9" ht="22.5" hidden="1">
      <c r="A311" s="91" t="s">
        <v>85</v>
      </c>
      <c r="B311" s="14" t="s">
        <v>141</v>
      </c>
      <c r="C311" s="14" t="s">
        <v>47</v>
      </c>
      <c r="D311" s="35" t="s">
        <v>48</v>
      </c>
      <c r="E311" s="144">
        <f>ВЕД!F316</f>
        <v>0</v>
      </c>
      <c r="F311" s="150">
        <f>ВЕД!G316</f>
        <v>0</v>
      </c>
      <c r="G311" s="151">
        <f>ВЕД!H316</f>
        <v>0</v>
      </c>
      <c r="H311" s="148"/>
      <c r="I311" s="149"/>
    </row>
    <row r="312" spans="1:9" ht="22.5" hidden="1">
      <c r="A312" s="91" t="s">
        <v>85</v>
      </c>
      <c r="B312" s="14" t="s">
        <v>143</v>
      </c>
      <c r="C312" s="14"/>
      <c r="D312" s="35" t="s">
        <v>144</v>
      </c>
      <c r="E312" s="144">
        <f>E313</f>
        <v>0</v>
      </c>
      <c r="F312" s="150">
        <f aca="true" t="shared" si="42" ref="F312:G314">F313</f>
        <v>0</v>
      </c>
      <c r="G312" s="151">
        <f t="shared" si="42"/>
        <v>0</v>
      </c>
      <c r="H312" s="148"/>
      <c r="I312" s="149"/>
    </row>
    <row r="313" spans="1:9" ht="22.5" hidden="1">
      <c r="A313" s="91" t="s">
        <v>85</v>
      </c>
      <c r="B313" s="14" t="s">
        <v>143</v>
      </c>
      <c r="C313" s="14" t="s">
        <v>55</v>
      </c>
      <c r="D313" s="36" t="s">
        <v>56</v>
      </c>
      <c r="E313" s="144">
        <f>E314</f>
        <v>0</v>
      </c>
      <c r="F313" s="150">
        <f t="shared" si="42"/>
        <v>0</v>
      </c>
      <c r="G313" s="151">
        <f t="shared" si="42"/>
        <v>0</v>
      </c>
      <c r="H313" s="148"/>
      <c r="I313" s="149"/>
    </row>
    <row r="314" spans="1:9" ht="22.5" hidden="1">
      <c r="A314" s="91" t="s">
        <v>85</v>
      </c>
      <c r="B314" s="14" t="s">
        <v>143</v>
      </c>
      <c r="C314" s="14" t="s">
        <v>54</v>
      </c>
      <c r="D314" s="36" t="s">
        <v>57</v>
      </c>
      <c r="E314" s="144">
        <f>E315</f>
        <v>0</v>
      </c>
      <c r="F314" s="150">
        <f t="shared" si="42"/>
        <v>0</v>
      </c>
      <c r="G314" s="151">
        <f t="shared" si="42"/>
        <v>0</v>
      </c>
      <c r="H314" s="148"/>
      <c r="I314" s="149"/>
    </row>
    <row r="315" spans="1:9" ht="22.5" hidden="1">
      <c r="A315" s="91" t="s">
        <v>85</v>
      </c>
      <c r="B315" s="14" t="s">
        <v>143</v>
      </c>
      <c r="C315" s="14" t="s">
        <v>47</v>
      </c>
      <c r="D315" s="35" t="s">
        <v>48</v>
      </c>
      <c r="E315" s="144">
        <f>ВЕД!F320</f>
        <v>0</v>
      </c>
      <c r="F315" s="150">
        <f>ВЕД!G320</f>
        <v>0</v>
      </c>
      <c r="G315" s="151">
        <f>ВЕД!H320</f>
        <v>0</v>
      </c>
      <c r="H315" s="148"/>
      <c r="I315" s="149"/>
    </row>
    <row r="316" spans="1:9" ht="22.5" hidden="1">
      <c r="A316" s="91" t="s">
        <v>85</v>
      </c>
      <c r="B316" s="14" t="s">
        <v>145</v>
      </c>
      <c r="C316" s="14"/>
      <c r="D316" s="35" t="s">
        <v>146</v>
      </c>
      <c r="E316" s="144">
        <f>E317</f>
        <v>0</v>
      </c>
      <c r="F316" s="150">
        <f aca="true" t="shared" si="43" ref="F316:G318">F317</f>
        <v>0</v>
      </c>
      <c r="G316" s="151">
        <f t="shared" si="43"/>
        <v>0</v>
      </c>
      <c r="H316" s="148"/>
      <c r="I316" s="149"/>
    </row>
    <row r="317" spans="1:9" ht="22.5" hidden="1">
      <c r="A317" s="91" t="s">
        <v>85</v>
      </c>
      <c r="B317" s="14" t="s">
        <v>145</v>
      </c>
      <c r="C317" s="14" t="s">
        <v>55</v>
      </c>
      <c r="D317" s="36" t="s">
        <v>56</v>
      </c>
      <c r="E317" s="144">
        <f>E318</f>
        <v>0</v>
      </c>
      <c r="F317" s="150">
        <f t="shared" si="43"/>
        <v>0</v>
      </c>
      <c r="G317" s="151">
        <f t="shared" si="43"/>
        <v>0</v>
      </c>
      <c r="H317" s="148"/>
      <c r="I317" s="149"/>
    </row>
    <row r="318" spans="1:9" ht="16.5" customHeight="1" hidden="1">
      <c r="A318" s="91" t="s">
        <v>85</v>
      </c>
      <c r="B318" s="14" t="s">
        <v>145</v>
      </c>
      <c r="C318" s="14" t="s">
        <v>54</v>
      </c>
      <c r="D318" s="36" t="s">
        <v>57</v>
      </c>
      <c r="E318" s="144">
        <f>E319</f>
        <v>0</v>
      </c>
      <c r="F318" s="150">
        <f t="shared" si="43"/>
        <v>0</v>
      </c>
      <c r="G318" s="151">
        <f t="shared" si="43"/>
        <v>0</v>
      </c>
      <c r="H318" s="148"/>
      <c r="I318" s="149"/>
    </row>
    <row r="319" spans="1:9" ht="22.5" hidden="1">
      <c r="A319" s="91" t="s">
        <v>85</v>
      </c>
      <c r="B319" s="14" t="s">
        <v>145</v>
      </c>
      <c r="C319" s="14" t="s">
        <v>47</v>
      </c>
      <c r="D319" s="35" t="s">
        <v>48</v>
      </c>
      <c r="E319" s="144">
        <f>ВЕД!F324</f>
        <v>0</v>
      </c>
      <c r="F319" s="150">
        <f>ВЕД!G324</f>
        <v>0</v>
      </c>
      <c r="G319" s="151">
        <f>ВЕД!H324</f>
        <v>0</v>
      </c>
      <c r="H319" s="148"/>
      <c r="I319" s="149"/>
    </row>
    <row r="320" spans="1:9" ht="22.5" hidden="1">
      <c r="A320" s="91" t="s">
        <v>85</v>
      </c>
      <c r="B320" s="14" t="s">
        <v>147</v>
      </c>
      <c r="C320" s="14"/>
      <c r="D320" s="35" t="s">
        <v>148</v>
      </c>
      <c r="E320" s="144">
        <f>E321</f>
        <v>0</v>
      </c>
      <c r="F320" s="150">
        <f aca="true" t="shared" si="44" ref="F320:G322">F321</f>
        <v>0</v>
      </c>
      <c r="G320" s="151">
        <f t="shared" si="44"/>
        <v>0</v>
      </c>
      <c r="H320" s="148"/>
      <c r="I320" s="149"/>
    </row>
    <row r="321" spans="1:9" ht="22.5" hidden="1">
      <c r="A321" s="91" t="s">
        <v>85</v>
      </c>
      <c r="B321" s="14" t="s">
        <v>147</v>
      </c>
      <c r="C321" s="14" t="s">
        <v>55</v>
      </c>
      <c r="D321" s="36" t="s">
        <v>56</v>
      </c>
      <c r="E321" s="144">
        <f>E322</f>
        <v>0</v>
      </c>
      <c r="F321" s="150">
        <f t="shared" si="44"/>
        <v>0</v>
      </c>
      <c r="G321" s="151">
        <f t="shared" si="44"/>
        <v>0</v>
      </c>
      <c r="H321" s="148"/>
      <c r="I321" s="149"/>
    </row>
    <row r="322" spans="1:9" ht="16.5" customHeight="1" hidden="1">
      <c r="A322" s="91" t="s">
        <v>85</v>
      </c>
      <c r="B322" s="14" t="s">
        <v>147</v>
      </c>
      <c r="C322" s="14" t="s">
        <v>54</v>
      </c>
      <c r="D322" s="36" t="s">
        <v>57</v>
      </c>
      <c r="E322" s="144">
        <f>E323</f>
        <v>0</v>
      </c>
      <c r="F322" s="150">
        <f t="shared" si="44"/>
        <v>0</v>
      </c>
      <c r="G322" s="151">
        <f t="shared" si="44"/>
        <v>0</v>
      </c>
      <c r="H322" s="148"/>
      <c r="I322" s="149"/>
    </row>
    <row r="323" spans="1:9" ht="22.5" hidden="1">
      <c r="A323" s="91" t="s">
        <v>85</v>
      </c>
      <c r="B323" s="14" t="s">
        <v>147</v>
      </c>
      <c r="C323" s="14" t="s">
        <v>47</v>
      </c>
      <c r="D323" s="35" t="s">
        <v>48</v>
      </c>
      <c r="E323" s="144">
        <f>ВЕД!F328</f>
        <v>0</v>
      </c>
      <c r="F323" s="150">
        <f>ВЕД!G328</f>
        <v>0</v>
      </c>
      <c r="G323" s="151">
        <f>ВЕД!H328</f>
        <v>0</v>
      </c>
      <c r="H323" s="148"/>
      <c r="I323" s="149"/>
    </row>
    <row r="324" spans="1:9" ht="22.5" hidden="1">
      <c r="A324" s="91" t="s">
        <v>85</v>
      </c>
      <c r="B324" s="14" t="s">
        <v>149</v>
      </c>
      <c r="C324" s="14"/>
      <c r="D324" s="35" t="s">
        <v>150</v>
      </c>
      <c r="E324" s="144">
        <f>E325</f>
        <v>0</v>
      </c>
      <c r="F324" s="150">
        <f aca="true" t="shared" si="45" ref="F324:G326">F325</f>
        <v>0</v>
      </c>
      <c r="G324" s="151">
        <f t="shared" si="45"/>
        <v>0</v>
      </c>
      <c r="H324" s="148"/>
      <c r="I324" s="149"/>
    </row>
    <row r="325" spans="1:9" ht="22.5" hidden="1">
      <c r="A325" s="91" t="s">
        <v>85</v>
      </c>
      <c r="B325" s="14" t="s">
        <v>149</v>
      </c>
      <c r="C325" s="14" t="s">
        <v>55</v>
      </c>
      <c r="D325" s="36" t="s">
        <v>56</v>
      </c>
      <c r="E325" s="144">
        <f>E326</f>
        <v>0</v>
      </c>
      <c r="F325" s="150">
        <f t="shared" si="45"/>
        <v>0</v>
      </c>
      <c r="G325" s="151">
        <f t="shared" si="45"/>
        <v>0</v>
      </c>
      <c r="H325" s="148"/>
      <c r="I325" s="149"/>
    </row>
    <row r="326" spans="1:9" ht="18.75" customHeight="1" hidden="1">
      <c r="A326" s="91" t="s">
        <v>85</v>
      </c>
      <c r="B326" s="14" t="s">
        <v>149</v>
      </c>
      <c r="C326" s="14" t="s">
        <v>54</v>
      </c>
      <c r="D326" s="36" t="s">
        <v>57</v>
      </c>
      <c r="E326" s="144">
        <f>E327</f>
        <v>0</v>
      </c>
      <c r="F326" s="150">
        <f t="shared" si="45"/>
        <v>0</v>
      </c>
      <c r="G326" s="151">
        <f t="shared" si="45"/>
        <v>0</v>
      </c>
      <c r="H326" s="148"/>
      <c r="I326" s="149"/>
    </row>
    <row r="327" spans="1:9" ht="22.5" hidden="1">
      <c r="A327" s="91" t="s">
        <v>85</v>
      </c>
      <c r="B327" s="14" t="s">
        <v>149</v>
      </c>
      <c r="C327" s="14" t="s">
        <v>47</v>
      </c>
      <c r="D327" s="35" t="s">
        <v>48</v>
      </c>
      <c r="E327" s="144">
        <f>ВЕД!F332</f>
        <v>0</v>
      </c>
      <c r="F327" s="150">
        <f>ВЕД!G332</f>
        <v>0</v>
      </c>
      <c r="G327" s="151">
        <f>ВЕД!H332</f>
        <v>0</v>
      </c>
      <c r="H327" s="148"/>
      <c r="I327" s="149"/>
    </row>
    <row r="328" spans="1:9" ht="22.5" hidden="1">
      <c r="A328" s="91" t="s">
        <v>85</v>
      </c>
      <c r="B328" s="14" t="s">
        <v>153</v>
      </c>
      <c r="C328" s="14"/>
      <c r="D328" s="35" t="s">
        <v>5</v>
      </c>
      <c r="E328" s="144">
        <f aca="true" t="shared" si="46" ref="E328:G330">E329</f>
        <v>0</v>
      </c>
      <c r="F328" s="150">
        <f t="shared" si="46"/>
        <v>0</v>
      </c>
      <c r="G328" s="151">
        <f t="shared" si="46"/>
        <v>0</v>
      </c>
      <c r="H328" s="148"/>
      <c r="I328" s="149"/>
    </row>
    <row r="329" spans="1:9" ht="22.5" hidden="1">
      <c r="A329" s="91" t="s">
        <v>85</v>
      </c>
      <c r="B329" s="14" t="s">
        <v>153</v>
      </c>
      <c r="C329" s="14" t="s">
        <v>55</v>
      </c>
      <c r="D329" s="36" t="s">
        <v>56</v>
      </c>
      <c r="E329" s="144">
        <f t="shared" si="46"/>
        <v>0</v>
      </c>
      <c r="F329" s="150">
        <f t="shared" si="46"/>
        <v>0</v>
      </c>
      <c r="G329" s="151">
        <f t="shared" si="46"/>
        <v>0</v>
      </c>
      <c r="H329" s="148"/>
      <c r="I329" s="149"/>
    </row>
    <row r="330" spans="1:9" ht="19.5" customHeight="1" hidden="1">
      <c r="A330" s="91" t="s">
        <v>85</v>
      </c>
      <c r="B330" s="14" t="s">
        <v>153</v>
      </c>
      <c r="C330" s="14" t="s">
        <v>54</v>
      </c>
      <c r="D330" s="36" t="s">
        <v>57</v>
      </c>
      <c r="E330" s="144">
        <f t="shared" si="46"/>
        <v>0</v>
      </c>
      <c r="F330" s="150">
        <f t="shared" si="46"/>
        <v>0</v>
      </c>
      <c r="G330" s="151">
        <f t="shared" si="46"/>
        <v>0</v>
      </c>
      <c r="H330" s="148"/>
      <c r="I330" s="149"/>
    </row>
    <row r="331" spans="1:9" ht="22.5" hidden="1">
      <c r="A331" s="91" t="s">
        <v>85</v>
      </c>
      <c r="B331" s="14" t="s">
        <v>153</v>
      </c>
      <c r="C331" s="14" t="s">
        <v>47</v>
      </c>
      <c r="D331" s="35" t="s">
        <v>48</v>
      </c>
      <c r="E331" s="144">
        <f>ВЕД!F336</f>
        <v>0</v>
      </c>
      <c r="F331" s="150">
        <f>ВЕД!G336</f>
        <v>0</v>
      </c>
      <c r="G331" s="151">
        <f>ВЕД!H336</f>
        <v>0</v>
      </c>
      <c r="H331" s="148"/>
      <c r="I331" s="149"/>
    </row>
    <row r="332" spans="1:9" ht="33.75">
      <c r="A332" s="88" t="s">
        <v>85</v>
      </c>
      <c r="B332" s="20" t="s">
        <v>293</v>
      </c>
      <c r="C332" s="20"/>
      <c r="D332" s="38" t="s">
        <v>474</v>
      </c>
      <c r="E332" s="145">
        <f>E333+E349+E356</f>
        <v>5153.9</v>
      </c>
      <c r="F332" s="145" t="e">
        <f>F333+F349+F356</f>
        <v>#REF!</v>
      </c>
      <c r="G332" s="145" t="e">
        <f>G333+G349+G356</f>
        <v>#REF!</v>
      </c>
      <c r="H332" s="145">
        <f>H333+H349+H356</f>
        <v>6230</v>
      </c>
      <c r="I332" s="145">
        <f>I333+I349+I356</f>
        <v>5780</v>
      </c>
    </row>
    <row r="333" spans="1:9" ht="21.75">
      <c r="A333" s="88" t="s">
        <v>85</v>
      </c>
      <c r="B333" s="20" t="s">
        <v>305</v>
      </c>
      <c r="C333" s="20"/>
      <c r="D333" s="179" t="s">
        <v>135</v>
      </c>
      <c r="E333" s="145">
        <f>E334+E344</f>
        <v>4534.4</v>
      </c>
      <c r="F333" s="145">
        <f>F334+F344</f>
        <v>0</v>
      </c>
      <c r="G333" s="145">
        <f>G334+G344</f>
        <v>0</v>
      </c>
      <c r="H333" s="145">
        <f>H334+H344</f>
        <v>3930</v>
      </c>
      <c r="I333" s="145">
        <f>I334+I344</f>
        <v>3680</v>
      </c>
    </row>
    <row r="334" spans="1:9" ht="22.5">
      <c r="A334" s="91" t="s">
        <v>85</v>
      </c>
      <c r="B334" s="14" t="s">
        <v>306</v>
      </c>
      <c r="C334" s="14"/>
      <c r="D334" s="35" t="s">
        <v>97</v>
      </c>
      <c r="E334" s="144">
        <f>E335</f>
        <v>1867.4</v>
      </c>
      <c r="F334" s="144">
        <f>F335</f>
        <v>0</v>
      </c>
      <c r="G334" s="144">
        <f>G335</f>
        <v>0</v>
      </c>
      <c r="H334" s="144">
        <f>H335</f>
        <v>1630</v>
      </c>
      <c r="I334" s="144">
        <f>I335</f>
        <v>1530</v>
      </c>
    </row>
    <row r="335" spans="1:9" ht="12.75">
      <c r="A335" s="91" t="s">
        <v>85</v>
      </c>
      <c r="B335" s="14" t="s">
        <v>307</v>
      </c>
      <c r="C335" s="14"/>
      <c r="D335" s="35" t="s">
        <v>221</v>
      </c>
      <c r="E335" s="144">
        <f>E336+E338+E341</f>
        <v>1867.4</v>
      </c>
      <c r="F335" s="144">
        <f>F336+F338+F341</f>
        <v>0</v>
      </c>
      <c r="G335" s="144">
        <f>G336+G338+G341</f>
        <v>0</v>
      </c>
      <c r="H335" s="144">
        <f>H336+H338+H341</f>
        <v>1630</v>
      </c>
      <c r="I335" s="144">
        <f>I336+I338+I341</f>
        <v>1530</v>
      </c>
    </row>
    <row r="336" spans="1:9" ht="22.5">
      <c r="A336" s="91" t="s">
        <v>85</v>
      </c>
      <c r="B336" s="14" t="s">
        <v>339</v>
      </c>
      <c r="C336" s="14"/>
      <c r="D336" s="53" t="s">
        <v>98</v>
      </c>
      <c r="E336" s="144">
        <f>E337</f>
        <v>1775.4</v>
      </c>
      <c r="F336" s="144">
        <f>F337</f>
        <v>0</v>
      </c>
      <c r="G336" s="144">
        <f>G337</f>
        <v>0</v>
      </c>
      <c r="H336" s="144">
        <f>H337</f>
        <v>1630</v>
      </c>
      <c r="I336" s="144">
        <f>I337</f>
        <v>1530</v>
      </c>
    </row>
    <row r="337" spans="1:9" ht="22.5" customHeight="1">
      <c r="A337" s="91" t="s">
        <v>85</v>
      </c>
      <c r="B337" s="14" t="s">
        <v>339</v>
      </c>
      <c r="C337" s="14" t="s">
        <v>55</v>
      </c>
      <c r="D337" s="36" t="s">
        <v>436</v>
      </c>
      <c r="E337" s="144">
        <f>ВЕД!F342</f>
        <v>1775.4</v>
      </c>
      <c r="F337" s="144">
        <f>ВЕД!G342</f>
        <v>0</v>
      </c>
      <c r="G337" s="144">
        <f>ВЕД!H342</f>
        <v>0</v>
      </c>
      <c r="H337" s="144">
        <f>ВЕД!I342</f>
        <v>1630</v>
      </c>
      <c r="I337" s="144">
        <f>ВЕД!J342</f>
        <v>1530</v>
      </c>
    </row>
    <row r="338" spans="1:9" ht="22.5">
      <c r="A338" s="91" t="s">
        <v>85</v>
      </c>
      <c r="B338" s="14" t="s">
        <v>340</v>
      </c>
      <c r="C338" s="14"/>
      <c r="D338" s="53" t="s">
        <v>158</v>
      </c>
      <c r="E338" s="144">
        <f>E339+E340</f>
        <v>92</v>
      </c>
      <c r="F338" s="144">
        <f>F339+F340</f>
        <v>0</v>
      </c>
      <c r="G338" s="144">
        <f>G339+G340</f>
        <v>0</v>
      </c>
      <c r="H338" s="144">
        <f>H339+H340</f>
        <v>0</v>
      </c>
      <c r="I338" s="144">
        <f>I339+I340</f>
        <v>0</v>
      </c>
    </row>
    <row r="339" spans="1:9" ht="23.25" customHeight="1">
      <c r="A339" s="91" t="s">
        <v>85</v>
      </c>
      <c r="B339" s="14" t="s">
        <v>340</v>
      </c>
      <c r="C339" s="14" t="s">
        <v>55</v>
      </c>
      <c r="D339" s="36" t="s">
        <v>436</v>
      </c>
      <c r="E339" s="144">
        <f>ВЕД!F344</f>
        <v>92</v>
      </c>
      <c r="F339" s="144">
        <f>ВЕД!G344</f>
        <v>0</v>
      </c>
      <c r="G339" s="144">
        <f>ВЕД!H344</f>
        <v>0</v>
      </c>
      <c r="H339" s="144">
        <f>ВЕД!I344</f>
        <v>0</v>
      </c>
      <c r="I339" s="144">
        <f>ВЕД!J344</f>
        <v>0</v>
      </c>
    </row>
    <row r="340" spans="1:9" ht="12.75">
      <c r="A340" s="91" t="s">
        <v>85</v>
      </c>
      <c r="B340" s="14" t="s">
        <v>340</v>
      </c>
      <c r="C340" s="14" t="s">
        <v>58</v>
      </c>
      <c r="D340" s="77" t="s">
        <v>157</v>
      </c>
      <c r="E340" s="144">
        <f>ВЕД!F345</f>
        <v>0</v>
      </c>
      <c r="F340" s="144">
        <f>ВЕД!G345</f>
        <v>0</v>
      </c>
      <c r="G340" s="144">
        <f>ВЕД!H345</f>
        <v>0</v>
      </c>
      <c r="H340" s="144">
        <f>ВЕД!I345</f>
        <v>0</v>
      </c>
      <c r="I340" s="144">
        <f>ВЕД!J345</f>
        <v>0</v>
      </c>
    </row>
    <row r="341" spans="1:9" ht="22.5" hidden="1">
      <c r="A341" s="91" t="s">
        <v>85</v>
      </c>
      <c r="B341" s="14" t="s">
        <v>374</v>
      </c>
      <c r="C341" s="14"/>
      <c r="D341" s="77" t="s">
        <v>376</v>
      </c>
      <c r="E341" s="144">
        <f>E342</f>
        <v>0</v>
      </c>
      <c r="F341" s="144">
        <f aca="true" t="shared" si="47" ref="F341:I342">F342</f>
        <v>0</v>
      </c>
      <c r="G341" s="144">
        <f t="shared" si="47"/>
        <v>0</v>
      </c>
      <c r="H341" s="144">
        <f t="shared" si="47"/>
        <v>0</v>
      </c>
      <c r="I341" s="144">
        <f t="shared" si="47"/>
        <v>0</v>
      </c>
    </row>
    <row r="342" spans="1:9" ht="12.75" hidden="1">
      <c r="A342" s="91" t="s">
        <v>85</v>
      </c>
      <c r="B342" s="14" t="s">
        <v>375</v>
      </c>
      <c r="C342" s="14"/>
      <c r="D342" s="35" t="s">
        <v>64</v>
      </c>
      <c r="E342" s="144">
        <f>E343</f>
        <v>0</v>
      </c>
      <c r="F342" s="144">
        <f t="shared" si="47"/>
        <v>0</v>
      </c>
      <c r="G342" s="144">
        <f t="shared" si="47"/>
        <v>0</v>
      </c>
      <c r="H342" s="144">
        <f t="shared" si="47"/>
        <v>0</v>
      </c>
      <c r="I342" s="144">
        <f t="shared" si="47"/>
        <v>0</v>
      </c>
    </row>
    <row r="343" spans="1:9" ht="22.5" hidden="1">
      <c r="A343" s="91" t="s">
        <v>85</v>
      </c>
      <c r="B343" s="14" t="s">
        <v>375</v>
      </c>
      <c r="C343" s="14" t="s">
        <v>55</v>
      </c>
      <c r="D343" s="36" t="s">
        <v>56</v>
      </c>
      <c r="E343" s="144">
        <f>ВЕД!F348</f>
        <v>0</v>
      </c>
      <c r="F343" s="144">
        <f>ВЕД!G348</f>
        <v>0</v>
      </c>
      <c r="G343" s="144">
        <f>ВЕД!H348</f>
        <v>0</v>
      </c>
      <c r="H343" s="144">
        <f>ВЕД!I348</f>
        <v>0</v>
      </c>
      <c r="I343" s="144">
        <f>ВЕД!J348</f>
        <v>0</v>
      </c>
    </row>
    <row r="344" spans="1:9" ht="22.5">
      <c r="A344" s="91" t="s">
        <v>85</v>
      </c>
      <c r="B344" s="14" t="s">
        <v>357</v>
      </c>
      <c r="C344" s="14"/>
      <c r="D344" s="77" t="s">
        <v>358</v>
      </c>
      <c r="E344" s="144">
        <f>E345</f>
        <v>2667</v>
      </c>
      <c r="F344" s="144">
        <f aca="true" t="shared" si="48" ref="F344:I345">F345</f>
        <v>0</v>
      </c>
      <c r="G344" s="144">
        <f t="shared" si="48"/>
        <v>0</v>
      </c>
      <c r="H344" s="144">
        <f t="shared" si="48"/>
        <v>2300</v>
      </c>
      <c r="I344" s="144">
        <f t="shared" si="48"/>
        <v>2150</v>
      </c>
    </row>
    <row r="345" spans="1:9" ht="12.75">
      <c r="A345" s="91" t="s">
        <v>85</v>
      </c>
      <c r="B345" s="14" t="s">
        <v>359</v>
      </c>
      <c r="C345" s="14"/>
      <c r="D345" s="35" t="s">
        <v>221</v>
      </c>
      <c r="E345" s="144">
        <f>E346</f>
        <v>2667</v>
      </c>
      <c r="F345" s="144">
        <f t="shared" si="48"/>
        <v>0</v>
      </c>
      <c r="G345" s="144">
        <f t="shared" si="48"/>
        <v>0</v>
      </c>
      <c r="H345" s="144">
        <f t="shared" si="48"/>
        <v>2300</v>
      </c>
      <c r="I345" s="144">
        <f t="shared" si="48"/>
        <v>2150</v>
      </c>
    </row>
    <row r="346" spans="1:9" ht="22.5">
      <c r="A346" s="91" t="s">
        <v>85</v>
      </c>
      <c r="B346" s="14" t="s">
        <v>360</v>
      </c>
      <c r="C346" s="14"/>
      <c r="D346" s="77" t="s">
        <v>361</v>
      </c>
      <c r="E346" s="144">
        <f>E347+E348</f>
        <v>2667</v>
      </c>
      <c r="F346" s="144">
        <f>F347+F348</f>
        <v>0</v>
      </c>
      <c r="G346" s="144">
        <f>G347+G348</f>
        <v>0</v>
      </c>
      <c r="H346" s="144">
        <f>H347+H348</f>
        <v>2300</v>
      </c>
      <c r="I346" s="144">
        <f>I347+I348</f>
        <v>2150</v>
      </c>
    </row>
    <row r="347" spans="1:9" ht="22.5">
      <c r="A347" s="91" t="s">
        <v>85</v>
      </c>
      <c r="B347" s="14" t="s">
        <v>360</v>
      </c>
      <c r="C347" s="14" t="s">
        <v>55</v>
      </c>
      <c r="D347" s="36" t="s">
        <v>436</v>
      </c>
      <c r="E347" s="144">
        <f>ВЕД!F352</f>
        <v>2652</v>
      </c>
      <c r="F347" s="144">
        <f>ВЕД!G352</f>
        <v>0</v>
      </c>
      <c r="G347" s="144">
        <f>ВЕД!H352</f>
        <v>0</v>
      </c>
      <c r="H347" s="144">
        <f>ВЕД!I352</f>
        <v>2300</v>
      </c>
      <c r="I347" s="144">
        <f>ВЕД!J352</f>
        <v>2150</v>
      </c>
    </row>
    <row r="348" spans="1:9" ht="12.75">
      <c r="A348" s="91" t="s">
        <v>85</v>
      </c>
      <c r="B348" s="14" t="s">
        <v>360</v>
      </c>
      <c r="C348" s="14" t="s">
        <v>58</v>
      </c>
      <c r="D348" s="77" t="s">
        <v>157</v>
      </c>
      <c r="E348" s="144">
        <f>ВЕД!F353</f>
        <v>15</v>
      </c>
      <c r="F348" s="144">
        <f>ВЕД!G353</f>
        <v>0</v>
      </c>
      <c r="G348" s="144">
        <f>ВЕД!H353</f>
        <v>0</v>
      </c>
      <c r="H348" s="144">
        <f>ВЕД!I353</f>
        <v>0</v>
      </c>
      <c r="I348" s="144">
        <f>ВЕД!J353</f>
        <v>0</v>
      </c>
    </row>
    <row r="349" spans="1:9" ht="18" customHeight="1">
      <c r="A349" s="88" t="s">
        <v>85</v>
      </c>
      <c r="B349" s="20" t="s">
        <v>341</v>
      </c>
      <c r="C349" s="20"/>
      <c r="D349" s="179" t="s">
        <v>91</v>
      </c>
      <c r="E349" s="145">
        <f aca="true" t="shared" si="49" ref="E349:I350">E350</f>
        <v>0</v>
      </c>
      <c r="F349" s="145" t="e">
        <f t="shared" si="49"/>
        <v>#REF!</v>
      </c>
      <c r="G349" s="145" t="e">
        <f t="shared" si="49"/>
        <v>#REF!</v>
      </c>
      <c r="H349" s="145">
        <f t="shared" si="49"/>
        <v>1000</v>
      </c>
      <c r="I349" s="145">
        <f t="shared" si="49"/>
        <v>900</v>
      </c>
    </row>
    <row r="350" spans="1:9" ht="22.5">
      <c r="A350" s="91" t="s">
        <v>85</v>
      </c>
      <c r="B350" s="14" t="s">
        <v>342</v>
      </c>
      <c r="C350" s="14"/>
      <c r="D350" s="55" t="s">
        <v>343</v>
      </c>
      <c r="E350" s="144">
        <f t="shared" si="49"/>
        <v>0</v>
      </c>
      <c r="F350" s="144" t="e">
        <f t="shared" si="49"/>
        <v>#REF!</v>
      </c>
      <c r="G350" s="144" t="e">
        <f t="shared" si="49"/>
        <v>#REF!</v>
      </c>
      <c r="H350" s="144">
        <f t="shared" si="49"/>
        <v>1000</v>
      </c>
      <c r="I350" s="144">
        <f t="shared" si="49"/>
        <v>900</v>
      </c>
    </row>
    <row r="351" spans="1:9" ht="45">
      <c r="A351" s="91" t="s">
        <v>85</v>
      </c>
      <c r="B351" s="14" t="s">
        <v>423</v>
      </c>
      <c r="C351" s="14"/>
      <c r="D351" s="35" t="s">
        <v>426</v>
      </c>
      <c r="E351" s="144">
        <f>E352+E354</f>
        <v>0</v>
      </c>
      <c r="F351" s="144" t="e">
        <f>F352+F354</f>
        <v>#REF!</v>
      </c>
      <c r="G351" s="144" t="e">
        <f>G352+G354</f>
        <v>#REF!</v>
      </c>
      <c r="H351" s="144">
        <f>H352+H354</f>
        <v>1000</v>
      </c>
      <c r="I351" s="144">
        <f>I352+I354</f>
        <v>900</v>
      </c>
    </row>
    <row r="352" spans="1:9" ht="22.5">
      <c r="A352" s="91" t="s">
        <v>85</v>
      </c>
      <c r="B352" s="14" t="s">
        <v>424</v>
      </c>
      <c r="C352" s="14"/>
      <c r="D352" s="53" t="s">
        <v>428</v>
      </c>
      <c r="E352" s="144">
        <f>E353</f>
        <v>0</v>
      </c>
      <c r="F352" s="144" t="e">
        <f>F353</f>
        <v>#REF!</v>
      </c>
      <c r="G352" s="144" t="e">
        <f>G353</f>
        <v>#REF!</v>
      </c>
      <c r="H352" s="144">
        <f>H353</f>
        <v>0</v>
      </c>
      <c r="I352" s="144">
        <f>I353</f>
        <v>900</v>
      </c>
    </row>
    <row r="353" spans="1:9" ht="24" customHeight="1">
      <c r="A353" s="91" t="s">
        <v>85</v>
      </c>
      <c r="B353" s="14" t="s">
        <v>424</v>
      </c>
      <c r="C353" s="14" t="s">
        <v>55</v>
      </c>
      <c r="D353" s="36" t="s">
        <v>436</v>
      </c>
      <c r="E353" s="144">
        <f>ВЕД!F358</f>
        <v>0</v>
      </c>
      <c r="F353" s="144" t="e">
        <f>ВЕД!G358</f>
        <v>#REF!</v>
      </c>
      <c r="G353" s="144" t="e">
        <f>ВЕД!H358</f>
        <v>#REF!</v>
      </c>
      <c r="H353" s="144">
        <f>ВЕД!I358</f>
        <v>0</v>
      </c>
      <c r="I353" s="144">
        <f>ВЕД!J358</f>
        <v>900</v>
      </c>
    </row>
    <row r="354" spans="1:9" ht="25.5" customHeight="1">
      <c r="A354" s="91" t="s">
        <v>85</v>
      </c>
      <c r="B354" s="14" t="s">
        <v>424</v>
      </c>
      <c r="C354" s="14"/>
      <c r="D354" s="53" t="s">
        <v>431</v>
      </c>
      <c r="E354" s="144">
        <f>E355</f>
        <v>0</v>
      </c>
      <c r="F354" s="144" t="e">
        <f>F355</f>
        <v>#REF!</v>
      </c>
      <c r="G354" s="144" t="e">
        <f>G355</f>
        <v>#REF!</v>
      </c>
      <c r="H354" s="144">
        <f>H355</f>
        <v>1000</v>
      </c>
      <c r="I354" s="144">
        <f>I355</f>
        <v>0</v>
      </c>
    </row>
    <row r="355" spans="1:9" ht="27.75" customHeight="1">
      <c r="A355" s="91" t="s">
        <v>85</v>
      </c>
      <c r="B355" s="14" t="s">
        <v>424</v>
      </c>
      <c r="C355" s="14" t="s">
        <v>75</v>
      </c>
      <c r="D355" s="35" t="s">
        <v>367</v>
      </c>
      <c r="E355" s="144">
        <f>ВЕД!F360</f>
        <v>0</v>
      </c>
      <c r="F355" s="144" t="e">
        <f>ВЕД!G360</f>
        <v>#REF!</v>
      </c>
      <c r="G355" s="144" t="e">
        <f>ВЕД!H360</f>
        <v>#REF!</v>
      </c>
      <c r="H355" s="144">
        <f>ВЕД!I360</f>
        <v>1000</v>
      </c>
      <c r="I355" s="144">
        <f>ВЕД!J360</f>
        <v>0</v>
      </c>
    </row>
    <row r="356" spans="1:9" ht="27.75" customHeight="1">
      <c r="A356" s="88" t="s">
        <v>85</v>
      </c>
      <c r="B356" s="20" t="s">
        <v>450</v>
      </c>
      <c r="C356" s="20"/>
      <c r="D356" s="38" t="s">
        <v>451</v>
      </c>
      <c r="E356" s="145">
        <f>E361+E357</f>
        <v>619.5</v>
      </c>
      <c r="F356" s="145">
        <f>F361+F357</f>
        <v>0</v>
      </c>
      <c r="G356" s="145">
        <f>G361+G357</f>
        <v>0</v>
      </c>
      <c r="H356" s="145">
        <f>H361+H357</f>
        <v>1300</v>
      </c>
      <c r="I356" s="145">
        <f>I361+I357</f>
        <v>1200</v>
      </c>
    </row>
    <row r="357" spans="1:9" ht="27.75" customHeight="1">
      <c r="A357" s="20" t="s">
        <v>85</v>
      </c>
      <c r="B357" s="14" t="s">
        <v>452</v>
      </c>
      <c r="C357" s="14"/>
      <c r="D357" s="47" t="s">
        <v>453</v>
      </c>
      <c r="E357" s="144">
        <f aca="true" t="shared" si="50" ref="E357:I359">E358</f>
        <v>70.5</v>
      </c>
      <c r="F357" s="144">
        <f t="shared" si="50"/>
        <v>0</v>
      </c>
      <c r="G357" s="144">
        <f t="shared" si="50"/>
        <v>0</v>
      </c>
      <c r="H357" s="144">
        <f t="shared" si="50"/>
        <v>0</v>
      </c>
      <c r="I357" s="144">
        <f t="shared" si="50"/>
        <v>0</v>
      </c>
    </row>
    <row r="358" spans="1:9" ht="34.5" customHeight="1">
      <c r="A358" s="20" t="s">
        <v>85</v>
      </c>
      <c r="B358" s="14" t="s">
        <v>496</v>
      </c>
      <c r="C358" s="20"/>
      <c r="D358" s="35" t="s">
        <v>497</v>
      </c>
      <c r="E358" s="144">
        <f t="shared" si="50"/>
        <v>70.5</v>
      </c>
      <c r="F358" s="144">
        <f t="shared" si="50"/>
        <v>0</v>
      </c>
      <c r="G358" s="144">
        <f t="shared" si="50"/>
        <v>0</v>
      </c>
      <c r="H358" s="144">
        <f t="shared" si="50"/>
        <v>0</v>
      </c>
      <c r="I358" s="144">
        <f t="shared" si="50"/>
        <v>0</v>
      </c>
    </row>
    <row r="359" spans="1:9" ht="24.75" customHeight="1">
      <c r="A359" s="20" t="s">
        <v>85</v>
      </c>
      <c r="B359" s="14" t="s">
        <v>498</v>
      </c>
      <c r="C359" s="20"/>
      <c r="D359" s="53" t="s">
        <v>499</v>
      </c>
      <c r="E359" s="144">
        <f t="shared" si="50"/>
        <v>70.5</v>
      </c>
      <c r="F359" s="144">
        <f t="shared" si="50"/>
        <v>0</v>
      </c>
      <c r="G359" s="144">
        <f t="shared" si="50"/>
        <v>0</v>
      </c>
      <c r="H359" s="144">
        <f t="shared" si="50"/>
        <v>0</v>
      </c>
      <c r="I359" s="144">
        <f t="shared" si="50"/>
        <v>0</v>
      </c>
    </row>
    <row r="360" spans="1:9" ht="21" customHeight="1">
      <c r="A360" s="20" t="s">
        <v>85</v>
      </c>
      <c r="B360" s="14" t="s">
        <v>498</v>
      </c>
      <c r="C360" s="14" t="s">
        <v>55</v>
      </c>
      <c r="D360" s="36" t="s">
        <v>56</v>
      </c>
      <c r="E360" s="144">
        <f>ВЕД!F365</f>
        <v>70.5</v>
      </c>
      <c r="F360" s="144">
        <f>ВЕД!G365</f>
        <v>0</v>
      </c>
      <c r="G360" s="144">
        <f>ВЕД!H365</f>
        <v>0</v>
      </c>
      <c r="H360" s="144">
        <f>ВЕД!I365</f>
        <v>0</v>
      </c>
      <c r="I360" s="144">
        <f>ВЕД!J365</f>
        <v>0</v>
      </c>
    </row>
    <row r="361" spans="1:9" ht="27.75" customHeight="1">
      <c r="A361" s="91" t="s">
        <v>85</v>
      </c>
      <c r="B361" s="14" t="s">
        <v>463</v>
      </c>
      <c r="C361" s="14"/>
      <c r="D361" s="35" t="s">
        <v>462</v>
      </c>
      <c r="E361" s="144">
        <f>E362+E365</f>
        <v>549</v>
      </c>
      <c r="F361" s="144">
        <f>F362+F365</f>
        <v>0</v>
      </c>
      <c r="G361" s="144">
        <f>G362+G365</f>
        <v>0</v>
      </c>
      <c r="H361" s="144">
        <f>H362+H365</f>
        <v>1300</v>
      </c>
      <c r="I361" s="144">
        <f>I362+I365</f>
        <v>1200</v>
      </c>
    </row>
    <row r="362" spans="1:9" ht="18.75" customHeight="1">
      <c r="A362" s="91" t="s">
        <v>85</v>
      </c>
      <c r="B362" s="14" t="s">
        <v>464</v>
      </c>
      <c r="C362" s="14"/>
      <c r="D362" s="35" t="s">
        <v>221</v>
      </c>
      <c r="E362" s="144">
        <f aca="true" t="shared" si="51" ref="E362:I363">E363</f>
        <v>199</v>
      </c>
      <c r="F362" s="144">
        <f t="shared" si="51"/>
        <v>0</v>
      </c>
      <c r="G362" s="144">
        <f t="shared" si="51"/>
        <v>0</v>
      </c>
      <c r="H362" s="144">
        <f t="shared" si="51"/>
        <v>300</v>
      </c>
      <c r="I362" s="144">
        <f t="shared" si="51"/>
        <v>250</v>
      </c>
    </row>
    <row r="363" spans="1:9" ht="27.75" customHeight="1">
      <c r="A363" s="91" t="s">
        <v>85</v>
      </c>
      <c r="B363" s="14" t="s">
        <v>465</v>
      </c>
      <c r="C363" s="14"/>
      <c r="D363" s="36" t="s">
        <v>466</v>
      </c>
      <c r="E363" s="144">
        <f t="shared" si="51"/>
        <v>199</v>
      </c>
      <c r="F363" s="144">
        <f t="shared" si="51"/>
        <v>0</v>
      </c>
      <c r="G363" s="144">
        <f t="shared" si="51"/>
        <v>0</v>
      </c>
      <c r="H363" s="144">
        <f t="shared" si="51"/>
        <v>300</v>
      </c>
      <c r="I363" s="144">
        <f t="shared" si="51"/>
        <v>250</v>
      </c>
    </row>
    <row r="364" spans="1:9" ht="21" customHeight="1">
      <c r="A364" s="91" t="s">
        <v>85</v>
      </c>
      <c r="B364" s="14" t="s">
        <v>465</v>
      </c>
      <c r="C364" s="14" t="s">
        <v>55</v>
      </c>
      <c r="D364" s="36" t="s">
        <v>56</v>
      </c>
      <c r="E364" s="144">
        <f>ВЕД!F369</f>
        <v>199</v>
      </c>
      <c r="F364" s="144">
        <f>ВЕД!G369</f>
        <v>0</v>
      </c>
      <c r="G364" s="144">
        <f>ВЕД!H369</f>
        <v>0</v>
      </c>
      <c r="H364" s="144">
        <f>ВЕД!I369</f>
        <v>300</v>
      </c>
      <c r="I364" s="144">
        <f>ВЕД!J369</f>
        <v>250</v>
      </c>
    </row>
    <row r="365" spans="1:9" ht="33" customHeight="1">
      <c r="A365" s="14" t="s">
        <v>85</v>
      </c>
      <c r="B365" s="14" t="s">
        <v>500</v>
      </c>
      <c r="C365" s="14"/>
      <c r="D365" s="35" t="s">
        <v>497</v>
      </c>
      <c r="E365" s="144">
        <f aca="true" t="shared" si="52" ref="E365:I366">E366</f>
        <v>350</v>
      </c>
      <c r="F365" s="144">
        <f t="shared" si="52"/>
        <v>0</v>
      </c>
      <c r="G365" s="144">
        <f t="shared" si="52"/>
        <v>0</v>
      </c>
      <c r="H365" s="144">
        <f t="shared" si="52"/>
        <v>1000</v>
      </c>
      <c r="I365" s="144">
        <f t="shared" si="52"/>
        <v>950</v>
      </c>
    </row>
    <row r="366" spans="1:9" ht="27.75" customHeight="1">
      <c r="A366" s="14" t="s">
        <v>85</v>
      </c>
      <c r="B366" s="14" t="s">
        <v>501</v>
      </c>
      <c r="C366" s="14"/>
      <c r="D366" s="53" t="s">
        <v>499</v>
      </c>
      <c r="E366" s="144">
        <f t="shared" si="52"/>
        <v>350</v>
      </c>
      <c r="F366" s="144">
        <f t="shared" si="52"/>
        <v>0</v>
      </c>
      <c r="G366" s="144">
        <f t="shared" si="52"/>
        <v>0</v>
      </c>
      <c r="H366" s="144">
        <f t="shared" si="52"/>
        <v>1000</v>
      </c>
      <c r="I366" s="144">
        <f t="shared" si="52"/>
        <v>950</v>
      </c>
    </row>
    <row r="367" spans="1:9" ht="20.25" customHeight="1">
      <c r="A367" s="14" t="s">
        <v>85</v>
      </c>
      <c r="B367" s="14" t="s">
        <v>501</v>
      </c>
      <c r="C367" s="14" t="s">
        <v>55</v>
      </c>
      <c r="D367" s="36" t="s">
        <v>56</v>
      </c>
      <c r="E367" s="144">
        <f>ВЕД!F372</f>
        <v>350</v>
      </c>
      <c r="F367" s="144">
        <f>ВЕД!G372</f>
        <v>0</v>
      </c>
      <c r="G367" s="144">
        <f>ВЕД!H372</f>
        <v>0</v>
      </c>
      <c r="H367" s="144">
        <f>ВЕД!I372</f>
        <v>1000</v>
      </c>
      <c r="I367" s="144">
        <f>ВЕД!J372</f>
        <v>950</v>
      </c>
    </row>
    <row r="368" spans="1:9" ht="12.75">
      <c r="A368" s="88" t="s">
        <v>26</v>
      </c>
      <c r="B368" s="20"/>
      <c r="C368" s="20"/>
      <c r="D368" s="38" t="s">
        <v>87</v>
      </c>
      <c r="E368" s="145">
        <f aca="true" t="shared" si="53" ref="E368:I372">E369</f>
        <v>800</v>
      </c>
      <c r="F368" s="145" t="e">
        <f t="shared" si="53"/>
        <v>#REF!</v>
      </c>
      <c r="G368" s="145" t="e">
        <f t="shared" si="53"/>
        <v>#REF!</v>
      </c>
      <c r="H368" s="145">
        <f t="shared" si="53"/>
        <v>700</v>
      </c>
      <c r="I368" s="145">
        <f t="shared" si="53"/>
        <v>700</v>
      </c>
    </row>
    <row r="369" spans="1:9" ht="12.75">
      <c r="A369" s="88" t="s">
        <v>31</v>
      </c>
      <c r="B369" s="20"/>
      <c r="C369" s="20"/>
      <c r="D369" s="38" t="s">
        <v>32</v>
      </c>
      <c r="E369" s="145">
        <f t="shared" si="53"/>
        <v>800</v>
      </c>
      <c r="F369" s="145" t="e">
        <f t="shared" si="53"/>
        <v>#REF!</v>
      </c>
      <c r="G369" s="145" t="e">
        <f t="shared" si="53"/>
        <v>#REF!</v>
      </c>
      <c r="H369" s="145">
        <f t="shared" si="53"/>
        <v>700</v>
      </c>
      <c r="I369" s="145">
        <f t="shared" si="53"/>
        <v>700</v>
      </c>
    </row>
    <row r="370" spans="1:9" ht="12.75">
      <c r="A370" s="88" t="s">
        <v>31</v>
      </c>
      <c r="B370" s="20" t="s">
        <v>219</v>
      </c>
      <c r="C370" s="20"/>
      <c r="D370" s="38" t="s">
        <v>60</v>
      </c>
      <c r="E370" s="145">
        <f t="shared" si="53"/>
        <v>800</v>
      </c>
      <c r="F370" s="145" t="e">
        <f t="shared" si="53"/>
        <v>#REF!</v>
      </c>
      <c r="G370" s="145" t="e">
        <f t="shared" si="53"/>
        <v>#REF!</v>
      </c>
      <c r="H370" s="145">
        <f t="shared" si="53"/>
        <v>700</v>
      </c>
      <c r="I370" s="145">
        <f t="shared" si="53"/>
        <v>700</v>
      </c>
    </row>
    <row r="371" spans="1:9" ht="22.5">
      <c r="A371" s="91" t="s">
        <v>31</v>
      </c>
      <c r="B371" s="14" t="s">
        <v>363</v>
      </c>
      <c r="C371" s="14"/>
      <c r="D371" s="35" t="s">
        <v>364</v>
      </c>
      <c r="E371" s="144">
        <f t="shared" si="53"/>
        <v>800</v>
      </c>
      <c r="F371" s="144" t="e">
        <f t="shared" si="53"/>
        <v>#REF!</v>
      </c>
      <c r="G371" s="144" t="e">
        <f t="shared" si="53"/>
        <v>#REF!</v>
      </c>
      <c r="H371" s="144">
        <f t="shared" si="53"/>
        <v>700</v>
      </c>
      <c r="I371" s="144">
        <f t="shared" si="53"/>
        <v>700</v>
      </c>
    </row>
    <row r="372" spans="1:9" ht="12.75">
      <c r="A372" s="91" t="s">
        <v>31</v>
      </c>
      <c r="B372" s="14" t="s">
        <v>363</v>
      </c>
      <c r="C372" s="14"/>
      <c r="D372" s="53" t="s">
        <v>243</v>
      </c>
      <c r="E372" s="144">
        <f t="shared" si="53"/>
        <v>800</v>
      </c>
      <c r="F372" s="144" t="e">
        <f t="shared" si="53"/>
        <v>#REF!</v>
      </c>
      <c r="G372" s="144" t="e">
        <f t="shared" si="53"/>
        <v>#REF!</v>
      </c>
      <c r="H372" s="144">
        <f t="shared" si="53"/>
        <v>700</v>
      </c>
      <c r="I372" s="144">
        <f t="shared" si="53"/>
        <v>700</v>
      </c>
    </row>
    <row r="373" spans="1:9" ht="12.75">
      <c r="A373" s="91" t="s">
        <v>31</v>
      </c>
      <c r="B373" s="14" t="s">
        <v>365</v>
      </c>
      <c r="C373" s="14"/>
      <c r="D373" s="35" t="s">
        <v>221</v>
      </c>
      <c r="E373" s="144">
        <f>E374</f>
        <v>800</v>
      </c>
      <c r="F373" s="144" t="e">
        <f>F374</f>
        <v>#REF!</v>
      </c>
      <c r="G373" s="144" t="e">
        <f>G374</f>
        <v>#REF!</v>
      </c>
      <c r="H373" s="144">
        <f>H374</f>
        <v>700</v>
      </c>
      <c r="I373" s="144">
        <f>I374</f>
        <v>700</v>
      </c>
    </row>
    <row r="374" spans="1:9" ht="13.5" thickBot="1">
      <c r="A374" s="92" t="s">
        <v>31</v>
      </c>
      <c r="B374" s="93" t="s">
        <v>366</v>
      </c>
      <c r="C374" s="93" t="s">
        <v>8</v>
      </c>
      <c r="D374" s="182" t="s">
        <v>9</v>
      </c>
      <c r="E374" s="181">
        <f>ВЕД!F379</f>
        <v>800</v>
      </c>
      <c r="F374" s="181" t="e">
        <f>ВЕД!G379</f>
        <v>#REF!</v>
      </c>
      <c r="G374" s="181" t="e">
        <f>ВЕД!H379</f>
        <v>#REF!</v>
      </c>
      <c r="H374" s="181">
        <f>ВЕД!I379</f>
        <v>700</v>
      </c>
      <c r="I374" s="200">
        <f>ВЕД!J379</f>
        <v>700</v>
      </c>
    </row>
    <row r="375" spans="1:7" ht="12.75" hidden="1">
      <c r="A375" s="123" t="s">
        <v>27</v>
      </c>
      <c r="B375" s="116"/>
      <c r="C375" s="116"/>
      <c r="D375" s="117" t="s">
        <v>28</v>
      </c>
      <c r="E375" s="124">
        <f>E376</f>
        <v>0</v>
      </c>
      <c r="F375" s="124"/>
      <c r="G375" s="138"/>
    </row>
    <row r="376" spans="1:7" ht="12.75" hidden="1">
      <c r="A376" s="88" t="s">
        <v>29</v>
      </c>
      <c r="B376" s="20"/>
      <c r="C376" s="20"/>
      <c r="D376" s="34" t="s">
        <v>30</v>
      </c>
      <c r="E376" s="70">
        <f aca="true" t="shared" si="54" ref="E376:G382">E377</f>
        <v>0</v>
      </c>
      <c r="F376" s="70" t="e">
        <f t="shared" si="54"/>
        <v>#REF!</v>
      </c>
      <c r="G376" s="81" t="e">
        <f t="shared" si="54"/>
        <v>#REF!</v>
      </c>
    </row>
    <row r="377" spans="1:7" ht="33.75" hidden="1">
      <c r="A377" s="20" t="s">
        <v>29</v>
      </c>
      <c r="B377" s="20" t="s">
        <v>348</v>
      </c>
      <c r="C377" s="20"/>
      <c r="D377" s="34" t="s">
        <v>215</v>
      </c>
      <c r="E377" s="70">
        <f t="shared" si="54"/>
        <v>0</v>
      </c>
      <c r="F377" s="70" t="e">
        <f t="shared" si="54"/>
        <v>#REF!</v>
      </c>
      <c r="G377" s="81" t="e">
        <f t="shared" si="54"/>
        <v>#REF!</v>
      </c>
    </row>
    <row r="378" spans="1:7" ht="33.75" hidden="1">
      <c r="A378" s="14" t="s">
        <v>29</v>
      </c>
      <c r="B378" s="14" t="s">
        <v>349</v>
      </c>
      <c r="C378" s="14"/>
      <c r="D378" s="55" t="s">
        <v>0</v>
      </c>
      <c r="E378" s="71">
        <f t="shared" si="54"/>
        <v>0</v>
      </c>
      <c r="F378" s="71" t="e">
        <f t="shared" si="54"/>
        <v>#REF!</v>
      </c>
      <c r="G378" s="82" t="e">
        <f t="shared" si="54"/>
        <v>#REF!</v>
      </c>
    </row>
    <row r="379" spans="1:7" ht="22.5" hidden="1">
      <c r="A379" s="14" t="s">
        <v>29</v>
      </c>
      <c r="B379" s="14" t="s">
        <v>350</v>
      </c>
      <c r="C379" s="14"/>
      <c r="D379" s="36" t="s">
        <v>151</v>
      </c>
      <c r="E379" s="71">
        <f t="shared" si="54"/>
        <v>0</v>
      </c>
      <c r="F379" s="71" t="e">
        <f t="shared" si="54"/>
        <v>#REF!</v>
      </c>
      <c r="G379" s="82" t="e">
        <f t="shared" si="54"/>
        <v>#REF!</v>
      </c>
    </row>
    <row r="380" spans="1:7" ht="12.75" hidden="1">
      <c r="A380" s="14" t="s">
        <v>29</v>
      </c>
      <c r="B380" s="14" t="s">
        <v>351</v>
      </c>
      <c r="C380" s="14"/>
      <c r="D380" s="35" t="s">
        <v>221</v>
      </c>
      <c r="E380" s="71">
        <f t="shared" si="54"/>
        <v>0</v>
      </c>
      <c r="F380" s="71" t="e">
        <f t="shared" si="54"/>
        <v>#REF!</v>
      </c>
      <c r="G380" s="82" t="e">
        <f t="shared" si="54"/>
        <v>#REF!</v>
      </c>
    </row>
    <row r="381" spans="1:7" ht="22.5" hidden="1">
      <c r="A381" s="14" t="s">
        <v>29</v>
      </c>
      <c r="B381" s="14" t="s">
        <v>352</v>
      </c>
      <c r="C381" s="14"/>
      <c r="D381" s="36" t="s">
        <v>353</v>
      </c>
      <c r="E381" s="71">
        <f t="shared" si="54"/>
        <v>0</v>
      </c>
      <c r="F381" s="71" t="e">
        <f t="shared" si="54"/>
        <v>#REF!</v>
      </c>
      <c r="G381" s="82" t="e">
        <f t="shared" si="54"/>
        <v>#REF!</v>
      </c>
    </row>
    <row r="382" spans="1:7" ht="14.25" customHeight="1" hidden="1">
      <c r="A382" s="14" t="s">
        <v>29</v>
      </c>
      <c r="B382" s="14" t="s">
        <v>354</v>
      </c>
      <c r="C382" s="14"/>
      <c r="D382" s="36" t="s">
        <v>64</v>
      </c>
      <c r="E382" s="71">
        <f t="shared" si="54"/>
        <v>0</v>
      </c>
      <c r="F382" s="71" t="e">
        <f t="shared" si="54"/>
        <v>#REF!</v>
      </c>
      <c r="G382" s="82" t="e">
        <f t="shared" si="54"/>
        <v>#REF!</v>
      </c>
    </row>
    <row r="383" spans="1:7" ht="18" customHeight="1" hidden="1">
      <c r="A383" s="14" t="s">
        <v>29</v>
      </c>
      <c r="B383" s="14" t="s">
        <v>354</v>
      </c>
      <c r="C383" s="14" t="s">
        <v>55</v>
      </c>
      <c r="D383" s="36" t="s">
        <v>56</v>
      </c>
      <c r="E383" s="71">
        <f>ВЕД!F388</f>
        <v>0</v>
      </c>
      <c r="F383" s="71" t="e">
        <f>#REF!</f>
        <v>#REF!</v>
      </c>
      <c r="G383" s="82" t="e">
        <f>#REF!</f>
        <v>#REF!</v>
      </c>
    </row>
    <row r="384" spans="1:7" ht="12.75" hidden="1">
      <c r="A384" s="88" t="s">
        <v>40</v>
      </c>
      <c r="B384" s="20"/>
      <c r="C384" s="20"/>
      <c r="D384" s="34" t="s">
        <v>37</v>
      </c>
      <c r="E384" s="73">
        <f>E385</f>
        <v>0</v>
      </c>
      <c r="F384" s="73">
        <f>F385</f>
        <v>0</v>
      </c>
      <c r="G384" s="84">
        <f>G385</f>
        <v>0</v>
      </c>
    </row>
    <row r="385" spans="1:7" ht="12.75" hidden="1">
      <c r="A385" s="88" t="s">
        <v>41</v>
      </c>
      <c r="B385" s="20"/>
      <c r="C385" s="20"/>
      <c r="D385" s="34" t="s">
        <v>42</v>
      </c>
      <c r="E385" s="72">
        <f>E387</f>
        <v>0</v>
      </c>
      <c r="F385" s="72">
        <f>F387</f>
        <v>0</v>
      </c>
      <c r="G385" s="83">
        <f>G387</f>
        <v>0</v>
      </c>
    </row>
    <row r="386" spans="1:7" ht="12.75" hidden="1">
      <c r="A386" s="88" t="s">
        <v>41</v>
      </c>
      <c r="B386" s="14" t="s">
        <v>102</v>
      </c>
      <c r="C386" s="14"/>
      <c r="D386" s="35" t="s">
        <v>9</v>
      </c>
      <c r="E386" s="72">
        <f>E387</f>
        <v>0</v>
      </c>
      <c r="F386" s="72">
        <f aca="true" t="shared" si="55" ref="F386:G389">F387</f>
        <v>0</v>
      </c>
      <c r="G386" s="83">
        <f t="shared" si="55"/>
        <v>0</v>
      </c>
    </row>
    <row r="387" spans="1:7" ht="33.75" hidden="1">
      <c r="A387" s="91" t="s">
        <v>41</v>
      </c>
      <c r="B387" s="14" t="s">
        <v>103</v>
      </c>
      <c r="C387" s="14"/>
      <c r="D387" s="35" t="s">
        <v>106</v>
      </c>
      <c r="E387" s="72">
        <f>E388</f>
        <v>0</v>
      </c>
      <c r="F387" s="72">
        <f t="shared" si="55"/>
        <v>0</v>
      </c>
      <c r="G387" s="83">
        <f t="shared" si="55"/>
        <v>0</v>
      </c>
    </row>
    <row r="388" spans="1:7" ht="45" hidden="1">
      <c r="A388" s="91" t="s">
        <v>41</v>
      </c>
      <c r="B388" s="14" t="s">
        <v>104</v>
      </c>
      <c r="C388" s="14"/>
      <c r="D388" s="35" t="s">
        <v>105</v>
      </c>
      <c r="E388" s="72">
        <f>E389</f>
        <v>0</v>
      </c>
      <c r="F388" s="72">
        <f t="shared" si="55"/>
        <v>0</v>
      </c>
      <c r="G388" s="83">
        <f t="shared" si="55"/>
        <v>0</v>
      </c>
    </row>
    <row r="389" spans="1:7" ht="12.75" hidden="1">
      <c r="A389" s="91" t="s">
        <v>41</v>
      </c>
      <c r="B389" s="14" t="s">
        <v>104</v>
      </c>
      <c r="C389" s="14" t="s">
        <v>8</v>
      </c>
      <c r="D389" s="35" t="s">
        <v>9</v>
      </c>
      <c r="E389" s="72">
        <f>E390</f>
        <v>0</v>
      </c>
      <c r="F389" s="72">
        <f t="shared" si="55"/>
        <v>0</v>
      </c>
      <c r="G389" s="83">
        <f t="shared" si="55"/>
        <v>0</v>
      </c>
    </row>
    <row r="390" spans="1:7" ht="12.75" hidden="1">
      <c r="A390" s="91" t="s">
        <v>41</v>
      </c>
      <c r="B390" s="14" t="s">
        <v>104</v>
      </c>
      <c r="C390" s="14" t="s">
        <v>88</v>
      </c>
      <c r="D390" s="35" t="s">
        <v>89</v>
      </c>
      <c r="E390" s="72">
        <f>ВЕД!F395</f>
        <v>0</v>
      </c>
      <c r="F390" s="72">
        <f>ВЕД!G395</f>
        <v>0</v>
      </c>
      <c r="G390" s="83">
        <f>ВЕД!H395</f>
        <v>0</v>
      </c>
    </row>
    <row r="391" spans="1:7" ht="12.75" hidden="1">
      <c r="A391" s="88" t="s">
        <v>43</v>
      </c>
      <c r="B391" s="14"/>
      <c r="C391" s="18"/>
      <c r="D391" s="34" t="s">
        <v>33</v>
      </c>
      <c r="E391" s="70">
        <f>E392</f>
        <v>0</v>
      </c>
      <c r="F391" s="70">
        <f>F392</f>
        <v>0</v>
      </c>
      <c r="G391" s="81">
        <f>G392</f>
        <v>0</v>
      </c>
    </row>
    <row r="392" spans="1:7" ht="18" customHeight="1" hidden="1">
      <c r="A392" s="88" t="s">
        <v>44</v>
      </c>
      <c r="B392" s="14"/>
      <c r="C392" s="18"/>
      <c r="D392" s="34" t="s">
        <v>51</v>
      </c>
      <c r="E392" s="70">
        <f>E395</f>
        <v>0</v>
      </c>
      <c r="F392" s="70">
        <f>F395</f>
        <v>0</v>
      </c>
      <c r="G392" s="81">
        <f>G395</f>
        <v>0</v>
      </c>
    </row>
    <row r="393" spans="1:7" ht="12.75" hidden="1">
      <c r="A393" s="88" t="s">
        <v>44</v>
      </c>
      <c r="B393" s="14" t="s">
        <v>99</v>
      </c>
      <c r="C393" s="7"/>
      <c r="D393" s="35" t="s">
        <v>100</v>
      </c>
      <c r="E393" s="70">
        <f>E394</f>
        <v>0</v>
      </c>
      <c r="F393" s="70">
        <f aca="true" t="shared" si="56" ref="F393:G395">F394</f>
        <v>0</v>
      </c>
      <c r="G393" s="81">
        <f t="shared" si="56"/>
        <v>0</v>
      </c>
    </row>
    <row r="394" spans="1:7" ht="12.75" hidden="1">
      <c r="A394" s="88" t="s">
        <v>44</v>
      </c>
      <c r="B394" s="14" t="s">
        <v>101</v>
      </c>
      <c r="C394" s="18"/>
      <c r="D394" s="36" t="s">
        <v>34</v>
      </c>
      <c r="E394" s="70">
        <f>E395</f>
        <v>0</v>
      </c>
      <c r="F394" s="70">
        <f t="shared" si="56"/>
        <v>0</v>
      </c>
      <c r="G394" s="81">
        <f t="shared" si="56"/>
        <v>0</v>
      </c>
    </row>
    <row r="395" spans="1:7" ht="12.75" hidden="1">
      <c r="A395" s="91" t="s">
        <v>44</v>
      </c>
      <c r="B395" s="14" t="s">
        <v>101</v>
      </c>
      <c r="C395" s="7">
        <v>700</v>
      </c>
      <c r="D395" s="36" t="s">
        <v>7</v>
      </c>
      <c r="E395" s="71">
        <f>E396</f>
        <v>0</v>
      </c>
      <c r="F395" s="71">
        <f t="shared" si="56"/>
        <v>0</v>
      </c>
      <c r="G395" s="82">
        <f t="shared" si="56"/>
        <v>0</v>
      </c>
    </row>
    <row r="396" spans="1:7" ht="13.5" hidden="1" thickBot="1">
      <c r="A396" s="92" t="s">
        <v>44</v>
      </c>
      <c r="B396" s="93" t="s">
        <v>101</v>
      </c>
      <c r="C396" s="93" t="s">
        <v>49</v>
      </c>
      <c r="D396" s="94" t="s">
        <v>50</v>
      </c>
      <c r="E396" s="95">
        <f>ВЕД!F401</f>
        <v>0</v>
      </c>
      <c r="F396" s="95">
        <f>ВЕД!G401</f>
        <v>0</v>
      </c>
      <c r="G396" s="86">
        <f>ВЕД!H401</f>
        <v>0</v>
      </c>
    </row>
  </sheetData>
  <sheetProtection/>
  <mergeCells count="17">
    <mergeCell ref="D8:I8"/>
    <mergeCell ref="A10:I11"/>
    <mergeCell ref="D1:I1"/>
    <mergeCell ref="D2:I2"/>
    <mergeCell ref="D6:I6"/>
    <mergeCell ref="D7:I7"/>
    <mergeCell ref="D3:I3"/>
    <mergeCell ref="D4:I4"/>
    <mergeCell ref="D5:I5"/>
    <mergeCell ref="F14:G14"/>
    <mergeCell ref="A13:A15"/>
    <mergeCell ref="B13:B15"/>
    <mergeCell ref="C13:C15"/>
    <mergeCell ref="D13:D15"/>
    <mergeCell ref="E13:I13"/>
    <mergeCell ref="E14:E15"/>
    <mergeCell ref="H14:I14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view="pageBreakPreview" zoomScale="120" zoomScaleSheetLayoutView="120" zoomScalePageLayoutView="0" workbookViewId="0" topLeftCell="A1">
      <selection activeCell="A10" sqref="A10:H11"/>
    </sheetView>
  </sheetViews>
  <sheetFormatPr defaultColWidth="9.00390625" defaultRowHeight="12.75"/>
  <cols>
    <col min="1" max="1" width="9.875" style="31" customWidth="1"/>
    <col min="2" max="2" width="5.00390625" style="0" customWidth="1"/>
    <col min="3" max="3" width="54.875" style="3" customWidth="1"/>
    <col min="4" max="4" width="16.75390625" style="183" customWidth="1"/>
    <col min="5" max="6" width="16.75390625" style="183" hidden="1" customWidth="1"/>
    <col min="7" max="8" width="16.75390625" style="183" customWidth="1"/>
    <col min="9" max="9" width="11.375" style="16" customWidth="1"/>
  </cols>
  <sheetData>
    <row r="1" spans="1:8" ht="12.75">
      <c r="A1" s="19"/>
      <c r="B1" s="19"/>
      <c r="C1" s="210" t="s">
        <v>495</v>
      </c>
      <c r="D1" s="210"/>
      <c r="E1" s="223"/>
      <c r="F1" s="223"/>
      <c r="G1" s="222"/>
      <c r="H1" s="222"/>
    </row>
    <row r="2" spans="1:13" ht="12.75" customHeight="1">
      <c r="A2" s="19"/>
      <c r="B2" s="19"/>
      <c r="C2" s="201" t="s">
        <v>491</v>
      </c>
      <c r="D2" s="201"/>
      <c r="E2" s="222"/>
      <c r="F2" s="222"/>
      <c r="G2" s="222"/>
      <c r="H2" s="222"/>
      <c r="I2" s="1"/>
      <c r="J2" s="1"/>
      <c r="K2" s="1"/>
      <c r="L2" s="1"/>
      <c r="M2" s="1"/>
    </row>
    <row r="3" spans="1:13" ht="12.75" customHeight="1">
      <c r="A3" s="19"/>
      <c r="B3" s="19"/>
      <c r="C3" s="201" t="s">
        <v>504</v>
      </c>
      <c r="D3" s="224"/>
      <c r="E3" s="224"/>
      <c r="F3" s="224"/>
      <c r="G3" s="224"/>
      <c r="H3" s="224"/>
      <c r="I3" s="1"/>
      <c r="J3" s="1"/>
      <c r="K3" s="1"/>
      <c r="L3" s="1"/>
      <c r="M3" s="1"/>
    </row>
    <row r="4" spans="1:13" ht="12.75" customHeight="1">
      <c r="A4" s="19"/>
      <c r="B4" s="19"/>
      <c r="C4" s="201" t="s">
        <v>489</v>
      </c>
      <c r="D4" s="224"/>
      <c r="E4" s="224"/>
      <c r="F4" s="224"/>
      <c r="G4" s="224"/>
      <c r="H4" s="224"/>
      <c r="I4" s="1"/>
      <c r="J4" s="1"/>
      <c r="K4" s="1"/>
      <c r="L4" s="1"/>
      <c r="M4" s="1"/>
    </row>
    <row r="5" spans="1:13" ht="12.75" customHeight="1">
      <c r="A5" s="19"/>
      <c r="B5" s="19"/>
      <c r="C5" s="201" t="s">
        <v>490</v>
      </c>
      <c r="D5" s="224"/>
      <c r="E5" s="224"/>
      <c r="F5" s="224"/>
      <c r="G5" s="224"/>
      <c r="H5" s="224"/>
      <c r="I5" s="1"/>
      <c r="J5" s="1"/>
      <c r="K5" s="1"/>
      <c r="L5" s="1"/>
      <c r="M5" s="1"/>
    </row>
    <row r="6" spans="1:13" ht="12.75">
      <c r="A6" s="19"/>
      <c r="B6" s="19"/>
      <c r="C6" s="201" t="s">
        <v>482</v>
      </c>
      <c r="D6" s="202"/>
      <c r="E6" s="202"/>
      <c r="F6" s="202"/>
      <c r="G6" s="202"/>
      <c r="H6" s="202"/>
      <c r="I6" s="1"/>
      <c r="J6" s="1"/>
      <c r="K6" s="1"/>
      <c r="L6" s="1"/>
      <c r="M6" s="1"/>
    </row>
    <row r="7" spans="1:13" ht="12.75">
      <c r="A7" s="19"/>
      <c r="B7" s="19"/>
      <c r="C7" s="201" t="s">
        <v>441</v>
      </c>
      <c r="D7" s="201"/>
      <c r="E7" s="202"/>
      <c r="F7" s="202"/>
      <c r="G7" s="202"/>
      <c r="H7" s="202"/>
      <c r="I7" s="1"/>
      <c r="J7" s="1"/>
      <c r="K7" s="1"/>
      <c r="L7" s="1"/>
      <c r="M7" s="1"/>
    </row>
    <row r="8" spans="1:13" ht="12.75">
      <c r="A8" s="19"/>
      <c r="B8" s="17"/>
      <c r="C8" s="201" t="s">
        <v>439</v>
      </c>
      <c r="D8" s="201"/>
      <c r="E8" s="222"/>
      <c r="F8" s="222"/>
      <c r="G8" s="222"/>
      <c r="H8" s="222"/>
      <c r="I8" s="2"/>
      <c r="J8" s="2"/>
      <c r="K8" s="2"/>
      <c r="L8" s="2"/>
      <c r="M8" s="2"/>
    </row>
    <row r="9" spans="1:13" ht="12.75">
      <c r="A9" s="19"/>
      <c r="B9" s="17"/>
      <c r="C9" s="201"/>
      <c r="D9" s="201"/>
      <c r="E9" s="63"/>
      <c r="F9" s="63"/>
      <c r="G9" s="63"/>
      <c r="H9" s="63"/>
      <c r="I9" s="2"/>
      <c r="J9" s="2"/>
      <c r="K9" s="2"/>
      <c r="L9" s="2"/>
      <c r="M9" s="2"/>
    </row>
    <row r="10" spans="1:13" ht="12.75">
      <c r="A10" s="217" t="s">
        <v>481</v>
      </c>
      <c r="B10" s="217"/>
      <c r="C10" s="217"/>
      <c r="D10" s="217"/>
      <c r="E10" s="259"/>
      <c r="F10" s="259"/>
      <c r="G10" s="259"/>
      <c r="H10" s="259"/>
      <c r="I10" s="2"/>
      <c r="J10" s="2"/>
      <c r="K10" s="2"/>
      <c r="L10" s="2"/>
      <c r="M10" s="2"/>
    </row>
    <row r="11" spans="1:8" ht="24" customHeight="1">
      <c r="A11" s="217"/>
      <c r="B11" s="217"/>
      <c r="C11" s="217"/>
      <c r="D11" s="217"/>
      <c r="E11" s="259"/>
      <c r="F11" s="259"/>
      <c r="G11" s="259"/>
      <c r="H11" s="259"/>
    </row>
    <row r="12" spans="1:8" ht="13.5" thickBot="1">
      <c r="A12" s="64"/>
      <c r="B12" s="64"/>
      <c r="C12" s="64"/>
      <c r="D12" s="64"/>
      <c r="E12" s="64"/>
      <c r="F12" s="64"/>
      <c r="G12" s="64"/>
      <c r="H12" s="64"/>
    </row>
    <row r="13" spans="1:8" ht="11.25" customHeight="1" thickBot="1">
      <c r="A13" s="230" t="s">
        <v>12</v>
      </c>
      <c r="B13" s="230" t="s">
        <v>13</v>
      </c>
      <c r="C13" s="232" t="s">
        <v>14</v>
      </c>
      <c r="D13" s="240" t="s">
        <v>413</v>
      </c>
      <c r="E13" s="241"/>
      <c r="F13" s="241"/>
      <c r="G13" s="242"/>
      <c r="H13" s="243"/>
    </row>
    <row r="14" spans="1:8" ht="8.25" customHeight="1">
      <c r="A14" s="231"/>
      <c r="B14" s="231"/>
      <c r="C14" s="233"/>
      <c r="D14" s="244" t="s">
        <v>411</v>
      </c>
      <c r="E14" s="234" t="s">
        <v>179</v>
      </c>
      <c r="F14" s="235"/>
      <c r="G14" s="246" t="s">
        <v>179</v>
      </c>
      <c r="H14" s="247"/>
    </row>
    <row r="15" spans="1:10" ht="6.75" customHeight="1" thickBot="1">
      <c r="A15" s="231"/>
      <c r="B15" s="231"/>
      <c r="C15" s="233"/>
      <c r="D15" s="245"/>
      <c r="E15" s="226" t="s">
        <v>180</v>
      </c>
      <c r="F15" s="228" t="s">
        <v>181</v>
      </c>
      <c r="G15" s="248"/>
      <c r="H15" s="249"/>
      <c r="I15" s="2"/>
      <c r="J15" s="39"/>
    </row>
    <row r="16" spans="1:10" ht="13.5" thickBot="1">
      <c r="A16" s="231"/>
      <c r="B16" s="231"/>
      <c r="C16" s="233"/>
      <c r="D16" s="245"/>
      <c r="E16" s="227"/>
      <c r="F16" s="229"/>
      <c r="G16" s="169" t="s">
        <v>412</v>
      </c>
      <c r="H16" s="169" t="s">
        <v>440</v>
      </c>
      <c r="I16" s="40"/>
      <c r="J16" s="2"/>
    </row>
    <row r="17" spans="1:10" s="6" customFormat="1" ht="13.5" thickBot="1">
      <c r="A17" s="175"/>
      <c r="B17" s="173"/>
      <c r="C17" s="170" t="s">
        <v>35</v>
      </c>
      <c r="D17" s="171">
        <f>D18+D34+D71+D137+D152+D177+D202+D210</f>
        <v>17711.449999999997</v>
      </c>
      <c r="E17" s="171" t="e">
        <f>E18+E34+E71+E137+E152+E177+E202+E210</f>
        <v>#REF!</v>
      </c>
      <c r="F17" s="171" t="e">
        <f>F18+F34+F71+F137+F152+F177+F202+F210</f>
        <v>#REF!</v>
      </c>
      <c r="G17" s="171">
        <f>G18+G34+G71+G137+G152+G177+G202+G210</f>
        <v>18511.55</v>
      </c>
      <c r="H17" s="171">
        <f>H18+H34+H71+H137+H152+H177+H202+H210</f>
        <v>19200.45</v>
      </c>
      <c r="I17" s="40">
        <f>SUM(I18:L243)</f>
        <v>0</v>
      </c>
      <c r="J17" s="41"/>
    </row>
    <row r="18" spans="1:10" s="6" customFormat="1" ht="33.75">
      <c r="A18" s="20" t="s">
        <v>244</v>
      </c>
      <c r="B18" s="20"/>
      <c r="C18" s="34" t="s">
        <v>471</v>
      </c>
      <c r="D18" s="115">
        <f>D19+D29</f>
        <v>474.8</v>
      </c>
      <c r="E18" s="115">
        <f>E19+E29</f>
        <v>0</v>
      </c>
      <c r="F18" s="115">
        <f>F19+F29</f>
        <v>0</v>
      </c>
      <c r="G18" s="115">
        <f>G19+G29</f>
        <v>270</v>
      </c>
      <c r="H18" s="115">
        <f>H19+H29</f>
        <v>200</v>
      </c>
      <c r="I18" s="40"/>
      <c r="J18" s="41"/>
    </row>
    <row r="19" spans="1:10" s="6" customFormat="1" ht="21.75">
      <c r="A19" s="20" t="s">
        <v>245</v>
      </c>
      <c r="B19" s="20"/>
      <c r="C19" s="178" t="s">
        <v>6</v>
      </c>
      <c r="D19" s="115">
        <f>D20+D25</f>
        <v>404.8</v>
      </c>
      <c r="E19" s="115">
        <f>E20+E25</f>
        <v>0</v>
      </c>
      <c r="F19" s="115">
        <f>F20+F25</f>
        <v>0</v>
      </c>
      <c r="G19" s="115">
        <f>G20+G25</f>
        <v>200</v>
      </c>
      <c r="H19" s="115">
        <f>H20+H25</f>
        <v>200</v>
      </c>
      <c r="I19" s="40"/>
      <c r="J19" s="41"/>
    </row>
    <row r="20" spans="1:10" s="6" customFormat="1" ht="45">
      <c r="A20" s="14" t="s">
        <v>246</v>
      </c>
      <c r="B20" s="51"/>
      <c r="C20" s="36" t="s">
        <v>114</v>
      </c>
      <c r="D20" s="188">
        <f aca="true" t="shared" si="0" ref="D20:H21">D21</f>
        <v>270.8</v>
      </c>
      <c r="E20" s="188">
        <f t="shared" si="0"/>
        <v>0</v>
      </c>
      <c r="F20" s="188">
        <f t="shared" si="0"/>
        <v>0</v>
      </c>
      <c r="G20" s="188">
        <f t="shared" si="0"/>
        <v>200</v>
      </c>
      <c r="H20" s="188">
        <f t="shared" si="0"/>
        <v>200</v>
      </c>
      <c r="I20" s="40"/>
      <c r="J20" s="41"/>
    </row>
    <row r="21" spans="1:10" s="6" customFormat="1" ht="12.75">
      <c r="A21" s="14" t="s">
        <v>247</v>
      </c>
      <c r="B21" s="51"/>
      <c r="C21" s="35" t="s">
        <v>221</v>
      </c>
      <c r="D21" s="188">
        <f t="shared" si="0"/>
        <v>270.8</v>
      </c>
      <c r="E21" s="188">
        <f t="shared" si="0"/>
        <v>0</v>
      </c>
      <c r="F21" s="188">
        <f t="shared" si="0"/>
        <v>0</v>
      </c>
      <c r="G21" s="188">
        <f t="shared" si="0"/>
        <v>200</v>
      </c>
      <c r="H21" s="188">
        <f t="shared" si="0"/>
        <v>200</v>
      </c>
      <c r="I21" s="40"/>
      <c r="J21" s="41"/>
    </row>
    <row r="22" spans="1:10" s="6" customFormat="1" ht="33.75">
      <c r="A22" s="14" t="s">
        <v>248</v>
      </c>
      <c r="B22" s="51"/>
      <c r="C22" s="55" t="s">
        <v>115</v>
      </c>
      <c r="D22" s="188">
        <f>D23+D24</f>
        <v>270.8</v>
      </c>
      <c r="E22" s="188">
        <f>E23</f>
        <v>0</v>
      </c>
      <c r="F22" s="188">
        <f>F23</f>
        <v>0</v>
      </c>
      <c r="G22" s="188">
        <f>G23</f>
        <v>200</v>
      </c>
      <c r="H22" s="188">
        <f>H23</f>
        <v>200</v>
      </c>
      <c r="I22" s="40"/>
      <c r="J22" s="41"/>
    </row>
    <row r="23" spans="1:10" s="6" customFormat="1" ht="22.5">
      <c r="A23" s="14" t="s">
        <v>248</v>
      </c>
      <c r="B23" s="14" t="s">
        <v>55</v>
      </c>
      <c r="C23" s="36" t="s">
        <v>436</v>
      </c>
      <c r="D23" s="188">
        <f>ЦСР!E85</f>
        <v>266</v>
      </c>
      <c r="E23" s="188">
        <f>ЦСР!F85</f>
        <v>0</v>
      </c>
      <c r="F23" s="188">
        <f>ЦСР!G85</f>
        <v>0</v>
      </c>
      <c r="G23" s="188">
        <f>ЦСР!H85</f>
        <v>200</v>
      </c>
      <c r="H23" s="188">
        <f>ЦСР!I85</f>
        <v>200</v>
      </c>
      <c r="I23" s="40"/>
      <c r="J23" s="41"/>
    </row>
    <row r="24" spans="1:10" s="6" customFormat="1" ht="12.75">
      <c r="A24" s="14" t="s">
        <v>248</v>
      </c>
      <c r="B24" s="51" t="s">
        <v>58</v>
      </c>
      <c r="C24" s="36" t="s">
        <v>59</v>
      </c>
      <c r="D24" s="188">
        <f>ЦСР!E86</f>
        <v>4.8</v>
      </c>
      <c r="E24" s="188">
        <f>ЦСР!F86</f>
        <v>0</v>
      </c>
      <c r="F24" s="188">
        <f>ЦСР!G86</f>
        <v>0</v>
      </c>
      <c r="G24" s="188">
        <f>ЦСР!H86</f>
        <v>0</v>
      </c>
      <c r="H24" s="188">
        <f>ЦСР!I86</f>
        <v>0</v>
      </c>
      <c r="I24" s="40"/>
      <c r="J24" s="41"/>
    </row>
    <row r="25" spans="1:10" s="6" customFormat="1" ht="33.75">
      <c r="A25" s="14" t="s">
        <v>249</v>
      </c>
      <c r="B25" s="51"/>
      <c r="C25" s="36" t="s">
        <v>116</v>
      </c>
      <c r="D25" s="188">
        <f aca="true" t="shared" si="1" ref="D25:H26">D26</f>
        <v>134</v>
      </c>
      <c r="E25" s="188">
        <f t="shared" si="1"/>
        <v>0</v>
      </c>
      <c r="F25" s="188">
        <f t="shared" si="1"/>
        <v>0</v>
      </c>
      <c r="G25" s="188">
        <f t="shared" si="1"/>
        <v>0</v>
      </c>
      <c r="H25" s="188">
        <f t="shared" si="1"/>
        <v>0</v>
      </c>
      <c r="I25" s="40"/>
      <c r="J25" s="41"/>
    </row>
    <row r="26" spans="1:10" s="6" customFormat="1" ht="12.75">
      <c r="A26" s="14" t="s">
        <v>250</v>
      </c>
      <c r="B26" s="51"/>
      <c r="C26" s="35" t="s">
        <v>221</v>
      </c>
      <c r="D26" s="188">
        <f t="shared" si="1"/>
        <v>134</v>
      </c>
      <c r="E26" s="188">
        <f t="shared" si="1"/>
        <v>0</v>
      </c>
      <c r="F26" s="188">
        <f t="shared" si="1"/>
        <v>0</v>
      </c>
      <c r="G26" s="188">
        <f t="shared" si="1"/>
        <v>0</v>
      </c>
      <c r="H26" s="188">
        <f t="shared" si="1"/>
        <v>0</v>
      </c>
      <c r="I26" s="40"/>
      <c r="J26" s="41"/>
    </row>
    <row r="27" spans="1:10" s="6" customFormat="1" ht="33.75">
      <c r="A27" s="14" t="s">
        <v>251</v>
      </c>
      <c r="B27" s="51"/>
      <c r="C27" s="55" t="s">
        <v>117</v>
      </c>
      <c r="D27" s="188">
        <f>D28</f>
        <v>134</v>
      </c>
      <c r="E27" s="188">
        <f>E28</f>
        <v>0</v>
      </c>
      <c r="F27" s="188">
        <f>F28</f>
        <v>0</v>
      </c>
      <c r="G27" s="188">
        <f>G28</f>
        <v>0</v>
      </c>
      <c r="H27" s="188">
        <f>H28</f>
        <v>0</v>
      </c>
      <c r="I27" s="40"/>
      <c r="J27" s="41"/>
    </row>
    <row r="28" spans="1:10" s="6" customFormat="1" ht="22.5">
      <c r="A28" s="14" t="s">
        <v>251</v>
      </c>
      <c r="B28" s="14" t="s">
        <v>55</v>
      </c>
      <c r="C28" s="36" t="s">
        <v>436</v>
      </c>
      <c r="D28" s="188">
        <f>ЦСР!E90</f>
        <v>134</v>
      </c>
      <c r="E28" s="188">
        <f>ЦСР!F90</f>
        <v>0</v>
      </c>
      <c r="F28" s="188">
        <f>ЦСР!G90</f>
        <v>0</v>
      </c>
      <c r="G28" s="188">
        <f>ЦСР!H90</f>
        <v>0</v>
      </c>
      <c r="H28" s="188">
        <f>ЦСР!I90</f>
        <v>0</v>
      </c>
      <c r="I28" s="40"/>
      <c r="J28" s="41"/>
    </row>
    <row r="29" spans="1:10" s="6" customFormat="1" ht="18.75" customHeight="1">
      <c r="A29" s="20" t="s">
        <v>252</v>
      </c>
      <c r="B29" s="20"/>
      <c r="C29" s="179" t="s">
        <v>68</v>
      </c>
      <c r="D29" s="115">
        <f aca="true" t="shared" si="2" ref="D29:H31">D30</f>
        <v>70</v>
      </c>
      <c r="E29" s="115">
        <f t="shared" si="2"/>
        <v>0</v>
      </c>
      <c r="F29" s="115">
        <f t="shared" si="2"/>
        <v>0</v>
      </c>
      <c r="G29" s="115">
        <f t="shared" si="2"/>
        <v>70</v>
      </c>
      <c r="H29" s="115">
        <f t="shared" si="2"/>
        <v>0</v>
      </c>
      <c r="I29" s="40"/>
      <c r="J29" s="41"/>
    </row>
    <row r="30" spans="1:10" s="6" customFormat="1" ht="22.5">
      <c r="A30" s="14" t="s">
        <v>253</v>
      </c>
      <c r="B30" s="14"/>
      <c r="C30" s="36" t="s">
        <v>121</v>
      </c>
      <c r="D30" s="188">
        <f t="shared" si="2"/>
        <v>70</v>
      </c>
      <c r="E30" s="188">
        <f t="shared" si="2"/>
        <v>0</v>
      </c>
      <c r="F30" s="188">
        <f t="shared" si="2"/>
        <v>0</v>
      </c>
      <c r="G30" s="188">
        <f t="shared" si="2"/>
        <v>70</v>
      </c>
      <c r="H30" s="188">
        <f t="shared" si="2"/>
        <v>0</v>
      </c>
      <c r="I30" s="40"/>
      <c r="J30" s="41"/>
    </row>
    <row r="31" spans="1:10" s="6" customFormat="1" ht="12.75">
      <c r="A31" s="14" t="s">
        <v>254</v>
      </c>
      <c r="B31" s="14"/>
      <c r="C31" s="35" t="s">
        <v>221</v>
      </c>
      <c r="D31" s="188">
        <f t="shared" si="2"/>
        <v>70</v>
      </c>
      <c r="E31" s="188">
        <f t="shared" si="2"/>
        <v>0</v>
      </c>
      <c r="F31" s="188">
        <f t="shared" si="2"/>
        <v>0</v>
      </c>
      <c r="G31" s="188">
        <f t="shared" si="2"/>
        <v>70</v>
      </c>
      <c r="H31" s="188">
        <f t="shared" si="2"/>
        <v>0</v>
      </c>
      <c r="I31" s="40"/>
      <c r="J31" s="41"/>
    </row>
    <row r="32" spans="1:10" s="6" customFormat="1" ht="22.5">
      <c r="A32" s="14" t="s">
        <v>255</v>
      </c>
      <c r="B32" s="14"/>
      <c r="C32" s="55" t="s">
        <v>122</v>
      </c>
      <c r="D32" s="188">
        <f>D33</f>
        <v>70</v>
      </c>
      <c r="E32" s="188">
        <f>E33</f>
        <v>0</v>
      </c>
      <c r="F32" s="188">
        <f>F33</f>
        <v>0</v>
      </c>
      <c r="G32" s="188">
        <f>G33</f>
        <v>70</v>
      </c>
      <c r="H32" s="188">
        <f>H33</f>
        <v>0</v>
      </c>
      <c r="I32" s="40"/>
      <c r="J32" s="41"/>
    </row>
    <row r="33" spans="1:10" s="6" customFormat="1" ht="22.5">
      <c r="A33" s="14" t="s">
        <v>255</v>
      </c>
      <c r="B33" s="14" t="s">
        <v>55</v>
      </c>
      <c r="C33" s="36" t="s">
        <v>436</v>
      </c>
      <c r="D33" s="188">
        <f>ЦСР!E97</f>
        <v>70</v>
      </c>
      <c r="E33" s="188">
        <f>ЦСР!F97</f>
        <v>0</v>
      </c>
      <c r="F33" s="188">
        <f>ЦСР!G97</f>
        <v>0</v>
      </c>
      <c r="G33" s="188">
        <f>ЦСР!H97</f>
        <v>70</v>
      </c>
      <c r="H33" s="188">
        <f>ЦСР!I97</f>
        <v>0</v>
      </c>
      <c r="I33" s="40"/>
      <c r="J33" s="41"/>
    </row>
    <row r="34" spans="1:10" s="6" customFormat="1" ht="33.75">
      <c r="A34" s="20" t="s">
        <v>261</v>
      </c>
      <c r="B34" s="20"/>
      <c r="C34" s="38" t="s">
        <v>473</v>
      </c>
      <c r="D34" s="115">
        <f>D35+D55+D61</f>
        <v>9274.5</v>
      </c>
      <c r="E34" s="115" t="e">
        <f>E35+E55+E61</f>
        <v>#REF!</v>
      </c>
      <c r="F34" s="115" t="e">
        <f>F35+F55+F61</f>
        <v>#REF!</v>
      </c>
      <c r="G34" s="115">
        <f>G35+G55+G61</f>
        <v>6875.1</v>
      </c>
      <c r="H34" s="115">
        <f>H35+H55+H61</f>
        <v>6657.9</v>
      </c>
      <c r="I34" s="40"/>
      <c r="J34" s="41"/>
    </row>
    <row r="35" spans="1:10" s="6" customFormat="1" ht="32.25">
      <c r="A35" s="20" t="s">
        <v>266</v>
      </c>
      <c r="B35" s="20"/>
      <c r="C35" s="179" t="s">
        <v>4</v>
      </c>
      <c r="D35" s="115">
        <f>D36+D48</f>
        <v>8424.5</v>
      </c>
      <c r="E35" s="115" t="e">
        <f>E36+E48</f>
        <v>#REF!</v>
      </c>
      <c r="F35" s="115" t="e">
        <f>F36+F48</f>
        <v>#REF!</v>
      </c>
      <c r="G35" s="115">
        <f>G36+G48</f>
        <v>6075.1</v>
      </c>
      <c r="H35" s="115">
        <f>H36+H48</f>
        <v>5907.9</v>
      </c>
      <c r="I35" s="40"/>
      <c r="J35" s="41"/>
    </row>
    <row r="36" spans="1:10" s="6" customFormat="1" ht="12.75">
      <c r="A36" s="14" t="s">
        <v>267</v>
      </c>
      <c r="B36" s="14"/>
      <c r="C36" s="53" t="s">
        <v>130</v>
      </c>
      <c r="D36" s="188">
        <f>D37+D45</f>
        <v>8209.5</v>
      </c>
      <c r="E36" s="188" t="e">
        <f>E37+E45</f>
        <v>#REF!</v>
      </c>
      <c r="F36" s="188" t="e">
        <f>F37+F45</f>
        <v>#REF!</v>
      </c>
      <c r="G36" s="188">
        <f>G37+G45</f>
        <v>5875.1</v>
      </c>
      <c r="H36" s="188">
        <f>H37+H45</f>
        <v>5707.9</v>
      </c>
      <c r="I36" s="40"/>
      <c r="J36" s="41"/>
    </row>
    <row r="37" spans="1:10" s="6" customFormat="1" ht="12.75">
      <c r="A37" s="14" t="s">
        <v>268</v>
      </c>
      <c r="B37" s="14"/>
      <c r="C37" s="35" t="s">
        <v>221</v>
      </c>
      <c r="D37" s="188">
        <f>D38+D41+D43</f>
        <v>2164.7</v>
      </c>
      <c r="E37" s="188" t="e">
        <f>E38+E41+E43</f>
        <v>#REF!</v>
      </c>
      <c r="F37" s="188" t="e">
        <f>F38+F41+F43</f>
        <v>#REF!</v>
      </c>
      <c r="G37" s="188">
        <f>G38+G41+G43</f>
        <v>1775.1</v>
      </c>
      <c r="H37" s="188">
        <f>H38+H41+H43</f>
        <v>1607.9</v>
      </c>
      <c r="I37" s="40"/>
      <c r="J37" s="41"/>
    </row>
    <row r="38" spans="1:10" s="6" customFormat="1" ht="22.5">
      <c r="A38" s="14" t="s">
        <v>269</v>
      </c>
      <c r="B38" s="14"/>
      <c r="C38" s="53" t="s">
        <v>138</v>
      </c>
      <c r="D38" s="188">
        <f>D39+D40</f>
        <v>700</v>
      </c>
      <c r="E38" s="188" t="e">
        <f>E39+E40</f>
        <v>#REF!</v>
      </c>
      <c r="F38" s="188" t="e">
        <f>F39+F40</f>
        <v>#REF!</v>
      </c>
      <c r="G38" s="188">
        <f>G39+G40</f>
        <v>760.4</v>
      </c>
      <c r="H38" s="188">
        <f>H39+H40</f>
        <v>607.9</v>
      </c>
      <c r="I38" s="40"/>
      <c r="J38" s="41"/>
    </row>
    <row r="39" spans="1:10" s="6" customFormat="1" ht="22.5">
      <c r="A39" s="14" t="s">
        <v>269</v>
      </c>
      <c r="B39" s="14" t="s">
        <v>55</v>
      </c>
      <c r="C39" s="36" t="s">
        <v>436</v>
      </c>
      <c r="D39" s="188">
        <f>ЦСР!E133</f>
        <v>700</v>
      </c>
      <c r="E39" s="188">
        <f>ЦСР!F133</f>
        <v>0</v>
      </c>
      <c r="F39" s="188">
        <f>ЦСР!G133</f>
        <v>0</v>
      </c>
      <c r="G39" s="188">
        <f>ЦСР!H133</f>
        <v>760.4</v>
      </c>
      <c r="H39" s="188">
        <f>ЦСР!I133</f>
        <v>607.9</v>
      </c>
      <c r="I39" s="40"/>
      <c r="J39" s="41"/>
    </row>
    <row r="40" spans="1:10" s="6" customFormat="1" ht="12.75">
      <c r="A40" s="14" t="s">
        <v>269</v>
      </c>
      <c r="B40" s="14" t="s">
        <v>58</v>
      </c>
      <c r="C40" s="36" t="s">
        <v>59</v>
      </c>
      <c r="D40" s="188">
        <f>ЦСР!E134</f>
        <v>0</v>
      </c>
      <c r="E40" s="188" t="e">
        <f>ЦСР!F134</f>
        <v>#REF!</v>
      </c>
      <c r="F40" s="188" t="e">
        <f>ЦСР!G134</f>
        <v>#REF!</v>
      </c>
      <c r="G40" s="188">
        <f>ЦСР!H134</f>
        <v>0</v>
      </c>
      <c r="H40" s="188">
        <f>ЦСР!I134</f>
        <v>0</v>
      </c>
      <c r="I40" s="40"/>
      <c r="J40" s="41"/>
    </row>
    <row r="41" spans="1:10" s="6" customFormat="1" ht="24" customHeight="1">
      <c r="A41" s="14" t="s">
        <v>275</v>
      </c>
      <c r="B41" s="14"/>
      <c r="C41" s="53" t="s">
        <v>144</v>
      </c>
      <c r="D41" s="188">
        <f>D42</f>
        <v>1464.7</v>
      </c>
      <c r="E41" s="188">
        <f>E42</f>
        <v>0</v>
      </c>
      <c r="F41" s="188">
        <f>F42</f>
        <v>0</v>
      </c>
      <c r="G41" s="188">
        <f>G42</f>
        <v>1014.7</v>
      </c>
      <c r="H41" s="188">
        <f>H42</f>
        <v>1000</v>
      </c>
      <c r="I41" s="40"/>
      <c r="J41" s="41"/>
    </row>
    <row r="42" spans="1:10" s="6" customFormat="1" ht="22.5">
      <c r="A42" s="14" t="s">
        <v>275</v>
      </c>
      <c r="B42" s="14" t="s">
        <v>55</v>
      </c>
      <c r="C42" s="36" t="s">
        <v>436</v>
      </c>
      <c r="D42" s="188">
        <f>ЦСР!E142</f>
        <v>1464.7</v>
      </c>
      <c r="E42" s="188">
        <f>ЦСР!F142</f>
        <v>0</v>
      </c>
      <c r="F42" s="188">
        <f>ЦСР!G142</f>
        <v>0</v>
      </c>
      <c r="G42" s="188">
        <f>ЦСР!H142</f>
        <v>1014.7</v>
      </c>
      <c r="H42" s="188">
        <f>ЦСР!I142</f>
        <v>1000</v>
      </c>
      <c r="I42" s="40"/>
      <c r="J42" s="41"/>
    </row>
    <row r="43" spans="1:10" s="6" customFormat="1" ht="12.75">
      <c r="A43" s="14" t="s">
        <v>284</v>
      </c>
      <c r="B43" s="14"/>
      <c r="C43" s="53" t="s">
        <v>422</v>
      </c>
      <c r="D43" s="188">
        <f>D44</f>
        <v>0</v>
      </c>
      <c r="E43" s="188">
        <f>E44</f>
        <v>0</v>
      </c>
      <c r="F43" s="188">
        <f>F44</f>
        <v>0</v>
      </c>
      <c r="G43" s="188">
        <f>G44</f>
        <v>0</v>
      </c>
      <c r="H43" s="188">
        <f>H44</f>
        <v>0</v>
      </c>
      <c r="I43" s="40"/>
      <c r="J43" s="41"/>
    </row>
    <row r="44" spans="1:10" s="6" customFormat="1" ht="22.5">
      <c r="A44" s="14" t="s">
        <v>284</v>
      </c>
      <c r="B44" s="14" t="s">
        <v>55</v>
      </c>
      <c r="C44" s="36" t="s">
        <v>436</v>
      </c>
      <c r="D44" s="188">
        <f>ЦСР!E156</f>
        <v>0</v>
      </c>
      <c r="E44" s="188">
        <f>ЦСР!F156</f>
        <v>0</v>
      </c>
      <c r="F44" s="188">
        <f>ЦСР!G156</f>
        <v>0</v>
      </c>
      <c r="G44" s="188">
        <f>ЦСР!H156</f>
        <v>0</v>
      </c>
      <c r="H44" s="188">
        <f>ЦСР!I156</f>
        <v>0</v>
      </c>
      <c r="I44" s="40"/>
      <c r="J44" s="41"/>
    </row>
    <row r="45" spans="1:10" s="6" customFormat="1" ht="32.25" customHeight="1">
      <c r="A45" s="14" t="s">
        <v>443</v>
      </c>
      <c r="B45" s="14"/>
      <c r="C45" s="35" t="s">
        <v>445</v>
      </c>
      <c r="D45" s="188">
        <f aca="true" t="shared" si="3" ref="D45:H46">D46</f>
        <v>6044.8</v>
      </c>
      <c r="E45" s="188">
        <f t="shared" si="3"/>
        <v>0</v>
      </c>
      <c r="F45" s="188">
        <f t="shared" si="3"/>
        <v>0</v>
      </c>
      <c r="G45" s="188">
        <f t="shared" si="3"/>
        <v>4100</v>
      </c>
      <c r="H45" s="188">
        <f t="shared" si="3"/>
        <v>4100</v>
      </c>
      <c r="I45" s="40"/>
      <c r="J45" s="41"/>
    </row>
    <row r="46" spans="1:10" s="6" customFormat="1" ht="27" customHeight="1">
      <c r="A46" s="14" t="s">
        <v>444</v>
      </c>
      <c r="B46" s="14"/>
      <c r="C46" s="35" t="s">
        <v>446</v>
      </c>
      <c r="D46" s="188">
        <f t="shared" si="3"/>
        <v>6044.8</v>
      </c>
      <c r="E46" s="188">
        <f t="shared" si="3"/>
        <v>0</v>
      </c>
      <c r="F46" s="188">
        <f t="shared" si="3"/>
        <v>0</v>
      </c>
      <c r="G46" s="188">
        <f t="shared" si="3"/>
        <v>4100</v>
      </c>
      <c r="H46" s="188">
        <f t="shared" si="3"/>
        <v>4100</v>
      </c>
      <c r="I46" s="40"/>
      <c r="J46" s="41"/>
    </row>
    <row r="47" spans="1:10" s="6" customFormat="1" ht="21" customHeight="1">
      <c r="A47" s="14" t="s">
        <v>444</v>
      </c>
      <c r="B47" s="14" t="s">
        <v>55</v>
      </c>
      <c r="C47" s="36" t="s">
        <v>436</v>
      </c>
      <c r="D47" s="188">
        <f>ЦСР!E159</f>
        <v>6044.8</v>
      </c>
      <c r="E47" s="188">
        <f>ЦСР!F159</f>
        <v>0</v>
      </c>
      <c r="F47" s="188">
        <f>ЦСР!G159</f>
        <v>0</v>
      </c>
      <c r="G47" s="188">
        <f>ЦСР!H159</f>
        <v>4100</v>
      </c>
      <c r="H47" s="188">
        <f>ЦСР!I159</f>
        <v>4100</v>
      </c>
      <c r="I47" s="40"/>
      <c r="J47" s="41"/>
    </row>
    <row r="48" spans="1:10" s="6" customFormat="1" ht="33.75">
      <c r="A48" s="14" t="s">
        <v>344</v>
      </c>
      <c r="B48" s="14"/>
      <c r="C48" s="36" t="s">
        <v>81</v>
      </c>
      <c r="D48" s="140">
        <f>D49</f>
        <v>215</v>
      </c>
      <c r="E48" s="140">
        <f>E49</f>
        <v>0</v>
      </c>
      <c r="F48" s="140">
        <f>F49</f>
        <v>0</v>
      </c>
      <c r="G48" s="140">
        <f>G49</f>
        <v>200</v>
      </c>
      <c r="H48" s="140">
        <f>H49</f>
        <v>200</v>
      </c>
      <c r="I48" s="15"/>
      <c r="J48" s="41"/>
    </row>
    <row r="49" spans="1:10" s="6" customFormat="1" ht="12.75">
      <c r="A49" s="14" t="s">
        <v>345</v>
      </c>
      <c r="B49" s="14"/>
      <c r="C49" s="35" t="s">
        <v>221</v>
      </c>
      <c r="D49" s="140">
        <f>D50+D53</f>
        <v>215</v>
      </c>
      <c r="E49" s="140">
        <f>E50+E53</f>
        <v>0</v>
      </c>
      <c r="F49" s="140">
        <f>F50+F53</f>
        <v>0</v>
      </c>
      <c r="G49" s="140">
        <f>G50+G53</f>
        <v>200</v>
      </c>
      <c r="H49" s="140">
        <f>H50+H53</f>
        <v>200</v>
      </c>
      <c r="I49" s="28"/>
      <c r="J49" s="41"/>
    </row>
    <row r="50" spans="1:10" s="6" customFormat="1" ht="33.75">
      <c r="A50" s="14" t="s">
        <v>346</v>
      </c>
      <c r="B50" s="14"/>
      <c r="C50" s="53" t="s">
        <v>94</v>
      </c>
      <c r="D50" s="140">
        <f>D51+D52</f>
        <v>0</v>
      </c>
      <c r="E50" s="140">
        <f>E51+E52</f>
        <v>0</v>
      </c>
      <c r="F50" s="140">
        <f>F51+F52</f>
        <v>0</v>
      </c>
      <c r="G50" s="140">
        <f>G51+G52</f>
        <v>0</v>
      </c>
      <c r="H50" s="140">
        <f>H51+H52</f>
        <v>0</v>
      </c>
      <c r="I50" s="28"/>
      <c r="J50" s="41"/>
    </row>
    <row r="51" spans="1:10" s="6" customFormat="1" ht="22.5">
      <c r="A51" s="14" t="s">
        <v>346</v>
      </c>
      <c r="B51" s="14" t="s">
        <v>75</v>
      </c>
      <c r="C51" s="35" t="s">
        <v>367</v>
      </c>
      <c r="D51" s="140">
        <f>ЦСР!E163</f>
        <v>0</v>
      </c>
      <c r="E51" s="140">
        <f>ЦСР!F163</f>
        <v>0</v>
      </c>
      <c r="F51" s="140">
        <f>ЦСР!G163</f>
        <v>0</v>
      </c>
      <c r="G51" s="140">
        <f>ЦСР!H163</f>
        <v>0</v>
      </c>
      <c r="H51" s="140">
        <f>ЦСР!I163</f>
        <v>0</v>
      </c>
      <c r="I51" s="28"/>
      <c r="J51" s="41"/>
    </row>
    <row r="52" spans="1:10" s="6" customFormat="1" ht="12.75">
      <c r="A52" s="14" t="s">
        <v>346</v>
      </c>
      <c r="B52" s="14" t="s">
        <v>58</v>
      </c>
      <c r="C52" s="36" t="s">
        <v>59</v>
      </c>
      <c r="D52" s="140">
        <f>ЦСР!E164</f>
        <v>0</v>
      </c>
      <c r="E52" s="140">
        <f>ЦСР!F164</f>
        <v>0</v>
      </c>
      <c r="F52" s="140">
        <f>ЦСР!G164</f>
        <v>0</v>
      </c>
      <c r="G52" s="140">
        <f>ЦСР!H164</f>
        <v>0</v>
      </c>
      <c r="H52" s="140">
        <f>ЦСР!I164</f>
        <v>0</v>
      </c>
      <c r="I52" s="28"/>
      <c r="J52" s="41"/>
    </row>
    <row r="53" spans="1:10" s="6" customFormat="1" ht="12.75">
      <c r="A53" s="14" t="s">
        <v>372</v>
      </c>
      <c r="B53" s="14"/>
      <c r="C53" s="53" t="s">
        <v>389</v>
      </c>
      <c r="D53" s="140">
        <f>D54</f>
        <v>215</v>
      </c>
      <c r="E53" s="140">
        <f>E54</f>
        <v>0</v>
      </c>
      <c r="F53" s="140">
        <f>F54</f>
        <v>0</v>
      </c>
      <c r="G53" s="140">
        <f>G54</f>
        <v>200</v>
      </c>
      <c r="H53" s="140">
        <f>H54</f>
        <v>200</v>
      </c>
      <c r="I53" s="28"/>
      <c r="J53" s="41"/>
    </row>
    <row r="54" spans="1:10" s="6" customFormat="1" ht="22.5">
      <c r="A54" s="14" t="s">
        <v>372</v>
      </c>
      <c r="B54" s="14" t="s">
        <v>55</v>
      </c>
      <c r="C54" s="36" t="s">
        <v>56</v>
      </c>
      <c r="D54" s="140">
        <f>ЦСР!E166</f>
        <v>215</v>
      </c>
      <c r="E54" s="140">
        <f>ЦСР!F166</f>
        <v>0</v>
      </c>
      <c r="F54" s="140">
        <f>ЦСР!G166</f>
        <v>0</v>
      </c>
      <c r="G54" s="140">
        <f>ЦСР!H166</f>
        <v>200</v>
      </c>
      <c r="H54" s="140">
        <f>ЦСР!I166</f>
        <v>200</v>
      </c>
      <c r="I54" s="28"/>
      <c r="J54" s="41"/>
    </row>
    <row r="55" spans="1:10" s="6" customFormat="1" ht="21.75">
      <c r="A55" s="20" t="s">
        <v>262</v>
      </c>
      <c r="B55" s="20"/>
      <c r="C55" s="179" t="s">
        <v>3</v>
      </c>
      <c r="D55" s="125">
        <f aca="true" t="shared" si="4" ref="D55:H57">D56</f>
        <v>500</v>
      </c>
      <c r="E55" s="125">
        <f t="shared" si="4"/>
        <v>0</v>
      </c>
      <c r="F55" s="125">
        <f t="shared" si="4"/>
        <v>0</v>
      </c>
      <c r="G55" s="125">
        <f t="shared" si="4"/>
        <v>500</v>
      </c>
      <c r="H55" s="125">
        <f t="shared" si="4"/>
        <v>450</v>
      </c>
      <c r="I55" s="29"/>
      <c r="J55" s="41"/>
    </row>
    <row r="56" spans="1:10" s="6" customFormat="1" ht="12.75">
      <c r="A56" s="14" t="s">
        <v>263</v>
      </c>
      <c r="B56" s="14"/>
      <c r="C56" s="36" t="s">
        <v>123</v>
      </c>
      <c r="D56" s="140">
        <f t="shared" si="4"/>
        <v>500</v>
      </c>
      <c r="E56" s="140">
        <f t="shared" si="4"/>
        <v>0</v>
      </c>
      <c r="F56" s="140">
        <f t="shared" si="4"/>
        <v>0</v>
      </c>
      <c r="G56" s="140">
        <f t="shared" si="4"/>
        <v>500</v>
      </c>
      <c r="H56" s="140">
        <f t="shared" si="4"/>
        <v>450</v>
      </c>
      <c r="I56" s="29"/>
      <c r="J56" s="41"/>
    </row>
    <row r="57" spans="1:10" s="6" customFormat="1" ht="12.75">
      <c r="A57" s="14" t="s">
        <v>264</v>
      </c>
      <c r="B57" s="14"/>
      <c r="C57" s="35" t="s">
        <v>221</v>
      </c>
      <c r="D57" s="140">
        <f>D58</f>
        <v>500</v>
      </c>
      <c r="E57" s="140">
        <f t="shared" si="4"/>
        <v>0</v>
      </c>
      <c r="F57" s="140">
        <f t="shared" si="4"/>
        <v>0</v>
      </c>
      <c r="G57" s="140">
        <f t="shared" si="4"/>
        <v>500</v>
      </c>
      <c r="H57" s="140">
        <f t="shared" si="4"/>
        <v>450</v>
      </c>
      <c r="I57" s="29"/>
      <c r="J57" s="41"/>
    </row>
    <row r="58" spans="1:10" s="6" customFormat="1" ht="33.75">
      <c r="A58" s="14" t="s">
        <v>265</v>
      </c>
      <c r="B58" s="14"/>
      <c r="C58" s="55" t="s">
        <v>211</v>
      </c>
      <c r="D58" s="140">
        <f>D59+D60</f>
        <v>500</v>
      </c>
      <c r="E58" s="140">
        <f>E59+E60</f>
        <v>0</v>
      </c>
      <c r="F58" s="140">
        <f>F59+F60</f>
        <v>0</v>
      </c>
      <c r="G58" s="140">
        <f>G59+G60</f>
        <v>500</v>
      </c>
      <c r="H58" s="140">
        <f>H59+H60</f>
        <v>450</v>
      </c>
      <c r="I58" s="29"/>
      <c r="J58" s="41"/>
    </row>
    <row r="59" spans="1:10" s="6" customFormat="1" ht="12.75">
      <c r="A59" s="14" t="s">
        <v>265</v>
      </c>
      <c r="B59" s="14" t="s">
        <v>58</v>
      </c>
      <c r="C59" s="36" t="s">
        <v>59</v>
      </c>
      <c r="D59" s="140">
        <f>ЦСР!E113</f>
        <v>0</v>
      </c>
      <c r="E59" s="140">
        <f>ЦСР!F113</f>
        <v>0</v>
      </c>
      <c r="F59" s="140">
        <f>ЦСР!G113</f>
        <v>0</v>
      </c>
      <c r="G59" s="140">
        <f>ЦСР!H113</f>
        <v>0</v>
      </c>
      <c r="H59" s="140">
        <f>ЦСР!I113</f>
        <v>0</v>
      </c>
      <c r="I59" s="29"/>
      <c r="J59" s="41"/>
    </row>
    <row r="60" spans="1:10" s="6" customFormat="1" ht="22.5">
      <c r="A60" s="14" t="s">
        <v>265</v>
      </c>
      <c r="B60" s="14" t="s">
        <v>55</v>
      </c>
      <c r="C60" s="36" t="s">
        <v>436</v>
      </c>
      <c r="D60" s="140">
        <f>ЦСР!E114</f>
        <v>500</v>
      </c>
      <c r="E60" s="140">
        <f>ЦСР!F114</f>
        <v>0</v>
      </c>
      <c r="F60" s="140">
        <f>ЦСР!G114</f>
        <v>0</v>
      </c>
      <c r="G60" s="140">
        <f>ЦСР!H114</f>
        <v>500</v>
      </c>
      <c r="H60" s="140">
        <f>ЦСР!I114</f>
        <v>450</v>
      </c>
      <c r="I60" s="29"/>
      <c r="J60" s="41"/>
    </row>
    <row r="61" spans="1:10" s="6" customFormat="1" ht="21.75">
      <c r="A61" s="20" t="s">
        <v>285</v>
      </c>
      <c r="B61" s="20"/>
      <c r="C61" s="179" t="s">
        <v>190</v>
      </c>
      <c r="D61" s="125">
        <f aca="true" t="shared" si="5" ref="D61:H63">D62</f>
        <v>350</v>
      </c>
      <c r="E61" s="125">
        <f t="shared" si="5"/>
        <v>0</v>
      </c>
      <c r="F61" s="125">
        <f t="shared" si="5"/>
        <v>0</v>
      </c>
      <c r="G61" s="125">
        <f t="shared" si="5"/>
        <v>300</v>
      </c>
      <c r="H61" s="125">
        <f t="shared" si="5"/>
        <v>300</v>
      </c>
      <c r="I61" s="29"/>
      <c r="J61" s="41"/>
    </row>
    <row r="62" spans="1:10" s="6" customFormat="1" ht="22.5">
      <c r="A62" s="14" t="s">
        <v>286</v>
      </c>
      <c r="B62" s="14"/>
      <c r="C62" s="35" t="s">
        <v>189</v>
      </c>
      <c r="D62" s="109">
        <f t="shared" si="5"/>
        <v>350</v>
      </c>
      <c r="E62" s="109">
        <f t="shared" si="5"/>
        <v>0</v>
      </c>
      <c r="F62" s="109">
        <f t="shared" si="5"/>
        <v>0</v>
      </c>
      <c r="G62" s="109">
        <f t="shared" si="5"/>
        <v>300</v>
      </c>
      <c r="H62" s="109">
        <f t="shared" si="5"/>
        <v>300</v>
      </c>
      <c r="I62" s="28"/>
      <c r="J62" s="41"/>
    </row>
    <row r="63" spans="1:10" s="6" customFormat="1" ht="14.25" customHeight="1">
      <c r="A63" s="14" t="s">
        <v>287</v>
      </c>
      <c r="B63" s="14"/>
      <c r="C63" s="35" t="s">
        <v>221</v>
      </c>
      <c r="D63" s="109">
        <f t="shared" si="5"/>
        <v>350</v>
      </c>
      <c r="E63" s="109">
        <f t="shared" si="5"/>
        <v>0</v>
      </c>
      <c r="F63" s="109">
        <f t="shared" si="5"/>
        <v>0</v>
      </c>
      <c r="G63" s="109">
        <f t="shared" si="5"/>
        <v>300</v>
      </c>
      <c r="H63" s="109">
        <f t="shared" si="5"/>
        <v>300</v>
      </c>
      <c r="I63" s="28"/>
      <c r="J63" s="41"/>
    </row>
    <row r="64" spans="1:10" s="6" customFormat="1" ht="29.25" customHeight="1">
      <c r="A64" s="14" t="s">
        <v>288</v>
      </c>
      <c r="B64" s="14"/>
      <c r="C64" s="53" t="s">
        <v>194</v>
      </c>
      <c r="D64" s="140">
        <f>D65</f>
        <v>350</v>
      </c>
      <c r="E64" s="140">
        <f>E65</f>
        <v>0</v>
      </c>
      <c r="F64" s="140">
        <f>F65</f>
        <v>0</v>
      </c>
      <c r="G64" s="140">
        <f>G65</f>
        <v>300</v>
      </c>
      <c r="H64" s="140">
        <f>H65</f>
        <v>300</v>
      </c>
      <c r="I64" s="28"/>
      <c r="J64" s="41"/>
    </row>
    <row r="65" spans="1:10" s="6" customFormat="1" ht="22.5">
      <c r="A65" s="14" t="s">
        <v>288</v>
      </c>
      <c r="B65" s="14" t="s">
        <v>55</v>
      </c>
      <c r="C65" s="36" t="s">
        <v>436</v>
      </c>
      <c r="D65" s="140">
        <f>ЦСР!E171</f>
        <v>350</v>
      </c>
      <c r="E65" s="140">
        <f>ЦСР!F171</f>
        <v>0</v>
      </c>
      <c r="F65" s="140">
        <f>ЦСР!G171</f>
        <v>0</v>
      </c>
      <c r="G65" s="140">
        <f>ЦСР!H171</f>
        <v>300</v>
      </c>
      <c r="H65" s="140">
        <f>ЦСР!I171</f>
        <v>300</v>
      </c>
      <c r="I65" s="28"/>
      <c r="J65" s="41"/>
    </row>
    <row r="66" spans="1:10" ht="25.5" customHeight="1" hidden="1">
      <c r="A66" s="14" t="s">
        <v>289</v>
      </c>
      <c r="B66" s="14"/>
      <c r="C66" s="35" t="s">
        <v>209</v>
      </c>
      <c r="D66" s="144">
        <f>D67</f>
        <v>0</v>
      </c>
      <c r="E66" s="159" t="e">
        <f>E68</f>
        <v>#REF!</v>
      </c>
      <c r="F66" s="151" t="e">
        <f>F68</f>
        <v>#REF!</v>
      </c>
      <c r="G66" s="144"/>
      <c r="H66" s="144"/>
      <c r="I66" s="26"/>
      <c r="J66" s="2"/>
    </row>
    <row r="67" spans="1:10" ht="18" customHeight="1" hidden="1">
      <c r="A67" s="14" t="s">
        <v>290</v>
      </c>
      <c r="B67" s="14"/>
      <c r="C67" s="35" t="s">
        <v>221</v>
      </c>
      <c r="D67" s="144">
        <f>D68</f>
        <v>0</v>
      </c>
      <c r="E67" s="159"/>
      <c r="F67" s="151"/>
      <c r="G67" s="144"/>
      <c r="H67" s="144"/>
      <c r="I67" s="26"/>
      <c r="J67" s="2"/>
    </row>
    <row r="68" spans="1:10" ht="19.5" customHeight="1" hidden="1">
      <c r="A68" s="14" t="s">
        <v>291</v>
      </c>
      <c r="B68" s="14"/>
      <c r="C68" s="47" t="s">
        <v>195</v>
      </c>
      <c r="D68" s="144">
        <f>D70</f>
        <v>0</v>
      </c>
      <c r="E68" s="159" t="e">
        <f>E70</f>
        <v>#REF!</v>
      </c>
      <c r="F68" s="151" t="e">
        <f>F70</f>
        <v>#REF!</v>
      </c>
      <c r="G68" s="144"/>
      <c r="H68" s="144"/>
      <c r="I68" s="26"/>
      <c r="J68" s="2"/>
    </row>
    <row r="69" spans="1:10" ht="15.75" customHeight="1" hidden="1">
      <c r="A69" s="14" t="s">
        <v>292</v>
      </c>
      <c r="B69" s="14"/>
      <c r="C69" s="35" t="s">
        <v>64</v>
      </c>
      <c r="D69" s="144">
        <f>D70</f>
        <v>0</v>
      </c>
      <c r="E69" s="159"/>
      <c r="F69" s="151"/>
      <c r="G69" s="144"/>
      <c r="H69" s="144"/>
      <c r="I69" s="26"/>
      <c r="J69" s="2"/>
    </row>
    <row r="70" spans="1:10" ht="24.75" customHeight="1" hidden="1">
      <c r="A70" s="14" t="s">
        <v>292</v>
      </c>
      <c r="B70" s="14" t="s">
        <v>55</v>
      </c>
      <c r="C70" s="36" t="s">
        <v>56</v>
      </c>
      <c r="D70" s="144"/>
      <c r="E70" s="159" t="e">
        <f>#REF!</f>
        <v>#REF!</v>
      </c>
      <c r="F70" s="151" t="e">
        <f>#REF!</f>
        <v>#REF!</v>
      </c>
      <c r="G70" s="144"/>
      <c r="H70" s="144"/>
      <c r="I70" s="26"/>
      <c r="J70" s="2"/>
    </row>
    <row r="71" spans="1:10" ht="33.75">
      <c r="A71" s="20" t="s">
        <v>293</v>
      </c>
      <c r="B71" s="20"/>
      <c r="C71" s="38" t="s">
        <v>474</v>
      </c>
      <c r="D71" s="145">
        <f>D72+D99+D115+D122</f>
        <v>5623.599999999999</v>
      </c>
      <c r="E71" s="145" t="e">
        <f>E72+E99+E115+E122</f>
        <v>#REF!</v>
      </c>
      <c r="F71" s="145" t="e">
        <f>F72+F99+F115+F122</f>
        <v>#REF!</v>
      </c>
      <c r="G71" s="145">
        <f>G72+G99+G115+G122</f>
        <v>6430</v>
      </c>
      <c r="H71" s="145">
        <f>H72+H99+H115+H122</f>
        <v>6980</v>
      </c>
      <c r="I71" s="26"/>
      <c r="J71" s="2"/>
    </row>
    <row r="72" spans="1:10" ht="12.75">
      <c r="A72" s="20" t="s">
        <v>294</v>
      </c>
      <c r="B72" s="20"/>
      <c r="C72" s="179" t="s">
        <v>128</v>
      </c>
      <c r="D72" s="145">
        <f aca="true" t="shared" si="6" ref="D72:H73">D73</f>
        <v>200</v>
      </c>
      <c r="E72" s="145" t="e">
        <f t="shared" si="6"/>
        <v>#REF!</v>
      </c>
      <c r="F72" s="145" t="e">
        <f t="shared" si="6"/>
        <v>#REF!</v>
      </c>
      <c r="G72" s="145">
        <f t="shared" si="6"/>
        <v>200</v>
      </c>
      <c r="H72" s="145">
        <f t="shared" si="6"/>
        <v>200</v>
      </c>
      <c r="I72" s="26"/>
      <c r="J72" s="2"/>
    </row>
    <row r="73" spans="1:10" ht="33.75">
      <c r="A73" s="14" t="s">
        <v>295</v>
      </c>
      <c r="B73" s="14"/>
      <c r="C73" s="35" t="s">
        <v>82</v>
      </c>
      <c r="D73" s="144">
        <f t="shared" si="6"/>
        <v>200</v>
      </c>
      <c r="E73" s="144" t="e">
        <f t="shared" si="6"/>
        <v>#REF!</v>
      </c>
      <c r="F73" s="144" t="e">
        <f t="shared" si="6"/>
        <v>#REF!</v>
      </c>
      <c r="G73" s="144">
        <f t="shared" si="6"/>
        <v>200</v>
      </c>
      <c r="H73" s="144">
        <f t="shared" si="6"/>
        <v>200</v>
      </c>
      <c r="I73" s="26"/>
      <c r="J73" s="2"/>
    </row>
    <row r="74" spans="1:10" ht="12.75">
      <c r="A74" s="14" t="s">
        <v>296</v>
      </c>
      <c r="B74" s="14"/>
      <c r="C74" s="35" t="s">
        <v>221</v>
      </c>
      <c r="D74" s="144">
        <f>D75+D77</f>
        <v>200</v>
      </c>
      <c r="E74" s="144" t="e">
        <f>E75+E77</f>
        <v>#REF!</v>
      </c>
      <c r="F74" s="144" t="e">
        <f>F75+F77</f>
        <v>#REF!</v>
      </c>
      <c r="G74" s="144">
        <f>G75+G77</f>
        <v>200</v>
      </c>
      <c r="H74" s="144">
        <f>H75+H77</f>
        <v>200</v>
      </c>
      <c r="I74" s="26"/>
      <c r="J74" s="2"/>
    </row>
    <row r="75" spans="1:10" ht="37.5" customHeight="1">
      <c r="A75" s="14" t="s">
        <v>297</v>
      </c>
      <c r="B75" s="14"/>
      <c r="C75" s="53" t="s">
        <v>129</v>
      </c>
      <c r="D75" s="144">
        <f>D76</f>
        <v>0</v>
      </c>
      <c r="E75" s="144" t="e">
        <f>E76</f>
        <v>#REF!</v>
      </c>
      <c r="F75" s="144" t="e">
        <f>F76</f>
        <v>#REF!</v>
      </c>
      <c r="G75" s="144">
        <f>G76</f>
        <v>0</v>
      </c>
      <c r="H75" s="144">
        <f>H76</f>
        <v>0</v>
      </c>
      <c r="I75" s="26"/>
      <c r="J75" s="2"/>
    </row>
    <row r="76" spans="1:10" ht="22.5">
      <c r="A76" s="14" t="s">
        <v>297</v>
      </c>
      <c r="B76" s="14" t="s">
        <v>55</v>
      </c>
      <c r="C76" s="36" t="s">
        <v>56</v>
      </c>
      <c r="D76" s="144">
        <f>ЦСР!E188</f>
        <v>0</v>
      </c>
      <c r="E76" s="144" t="e">
        <f>ЦСР!F188</f>
        <v>#REF!</v>
      </c>
      <c r="F76" s="144" t="e">
        <f>ЦСР!G188</f>
        <v>#REF!</v>
      </c>
      <c r="G76" s="144">
        <f>ЦСР!H188</f>
        <v>0</v>
      </c>
      <c r="H76" s="144">
        <f>ЦСР!I188</f>
        <v>0</v>
      </c>
      <c r="I76" s="26"/>
      <c r="J76" s="2"/>
    </row>
    <row r="77" spans="1:10" ht="33.75">
      <c r="A77" s="14" t="s">
        <v>300</v>
      </c>
      <c r="B77" s="14"/>
      <c r="C77" s="141" t="s">
        <v>210</v>
      </c>
      <c r="D77" s="144">
        <f>D78</f>
        <v>200</v>
      </c>
      <c r="E77" s="144">
        <f>E78</f>
        <v>0</v>
      </c>
      <c r="F77" s="144">
        <f>F78</f>
        <v>0</v>
      </c>
      <c r="G77" s="144">
        <f>G78</f>
        <v>200</v>
      </c>
      <c r="H77" s="144">
        <f>H78</f>
        <v>200</v>
      </c>
      <c r="I77" s="26"/>
      <c r="J77" s="2"/>
    </row>
    <row r="78" spans="1:10" ht="22.5">
      <c r="A78" s="14" t="s">
        <v>300</v>
      </c>
      <c r="B78" s="14" t="s">
        <v>55</v>
      </c>
      <c r="C78" s="36" t="s">
        <v>436</v>
      </c>
      <c r="D78" s="144">
        <f>ЦСР!E190</f>
        <v>200</v>
      </c>
      <c r="E78" s="144">
        <f>ЦСР!F190</f>
        <v>0</v>
      </c>
      <c r="F78" s="144">
        <f>ЦСР!G190</f>
        <v>0</v>
      </c>
      <c r="G78" s="144">
        <f>ЦСР!H190</f>
        <v>200</v>
      </c>
      <c r="H78" s="144">
        <f>ЦСР!I190</f>
        <v>200</v>
      </c>
      <c r="I78" s="26"/>
      <c r="J78" s="2"/>
    </row>
    <row r="79" spans="1:10" ht="12.75" hidden="1">
      <c r="A79" s="14" t="s">
        <v>299</v>
      </c>
      <c r="B79" s="14" t="s">
        <v>58</v>
      </c>
      <c r="C79" s="36" t="s">
        <v>59</v>
      </c>
      <c r="D79" s="144"/>
      <c r="E79" s="159"/>
      <c r="F79" s="151"/>
      <c r="G79" s="144"/>
      <c r="H79" s="144"/>
      <c r="I79" s="26"/>
      <c r="J79" s="2"/>
    </row>
    <row r="80" spans="1:10" ht="33.75" hidden="1">
      <c r="A80" s="14" t="s">
        <v>301</v>
      </c>
      <c r="B80" s="14"/>
      <c r="C80" s="57" t="s">
        <v>216</v>
      </c>
      <c r="D80" s="144"/>
      <c r="E80" s="159"/>
      <c r="F80" s="161"/>
      <c r="G80" s="144"/>
      <c r="H80" s="144"/>
      <c r="I80" s="26"/>
      <c r="J80" s="2"/>
    </row>
    <row r="81" spans="1:10" ht="12.75" hidden="1">
      <c r="A81" s="14" t="s">
        <v>302</v>
      </c>
      <c r="B81" s="14"/>
      <c r="C81" s="35" t="s">
        <v>298</v>
      </c>
      <c r="D81" s="144"/>
      <c r="E81" s="159"/>
      <c r="F81" s="161"/>
      <c r="G81" s="144"/>
      <c r="H81" s="144"/>
      <c r="I81" s="26"/>
      <c r="J81" s="2"/>
    </row>
    <row r="82" spans="1:10" ht="22.5" hidden="1">
      <c r="A82" s="14" t="s">
        <v>302</v>
      </c>
      <c r="B82" s="14" t="s">
        <v>55</v>
      </c>
      <c r="C82" s="36" t="s">
        <v>56</v>
      </c>
      <c r="D82" s="144"/>
      <c r="E82" s="159"/>
      <c r="F82" s="161"/>
      <c r="G82" s="144"/>
      <c r="H82" s="144"/>
      <c r="I82" s="26"/>
      <c r="J82" s="2"/>
    </row>
    <row r="83" spans="1:10" ht="12.75" hidden="1">
      <c r="A83" s="14" t="s">
        <v>303</v>
      </c>
      <c r="B83" s="14"/>
      <c r="C83" s="35" t="s">
        <v>217</v>
      </c>
      <c r="D83" s="144"/>
      <c r="E83" s="159"/>
      <c r="F83" s="161"/>
      <c r="G83" s="144"/>
      <c r="H83" s="144"/>
      <c r="I83" s="26"/>
      <c r="J83" s="2"/>
    </row>
    <row r="84" spans="1:10" ht="12.75" hidden="1">
      <c r="A84" s="14" t="s">
        <v>304</v>
      </c>
      <c r="B84" s="14"/>
      <c r="C84" s="35" t="s">
        <v>64</v>
      </c>
      <c r="D84" s="144"/>
      <c r="E84" s="159"/>
      <c r="F84" s="161"/>
      <c r="G84" s="144"/>
      <c r="H84" s="144"/>
      <c r="I84" s="26"/>
      <c r="J84" s="2"/>
    </row>
    <row r="85" spans="1:10" ht="12.75" hidden="1">
      <c r="A85" s="14" t="s">
        <v>304</v>
      </c>
      <c r="B85" s="14" t="s">
        <v>58</v>
      </c>
      <c r="C85" s="36" t="s">
        <v>59</v>
      </c>
      <c r="D85" s="144"/>
      <c r="E85" s="159"/>
      <c r="F85" s="161"/>
      <c r="G85" s="144"/>
      <c r="H85" s="144"/>
      <c r="I85" s="26"/>
      <c r="J85" s="2"/>
    </row>
    <row r="86" spans="1:10" ht="12.75" hidden="1">
      <c r="A86" s="14" t="s">
        <v>377</v>
      </c>
      <c r="B86" s="14"/>
      <c r="C86" s="53" t="s">
        <v>378</v>
      </c>
      <c r="D86" s="144"/>
      <c r="E86" s="144"/>
      <c r="F86" s="144"/>
      <c r="G86" s="144"/>
      <c r="H86" s="144"/>
      <c r="I86" s="26"/>
      <c r="J86" s="2"/>
    </row>
    <row r="87" spans="1:10" ht="12.75" hidden="1">
      <c r="A87" s="14" t="s">
        <v>379</v>
      </c>
      <c r="B87" s="14"/>
      <c r="C87" s="35" t="s">
        <v>64</v>
      </c>
      <c r="D87" s="144"/>
      <c r="E87" s="144"/>
      <c r="F87" s="144"/>
      <c r="G87" s="144"/>
      <c r="H87" s="144"/>
      <c r="I87" s="26"/>
      <c r="J87" s="2"/>
    </row>
    <row r="88" spans="1:10" ht="22.5" hidden="1">
      <c r="A88" s="14" t="s">
        <v>379</v>
      </c>
      <c r="B88" s="14" t="s">
        <v>55</v>
      </c>
      <c r="C88" s="36" t="s">
        <v>56</v>
      </c>
      <c r="D88" s="144"/>
      <c r="E88" s="159"/>
      <c r="F88" s="150"/>
      <c r="G88" s="144"/>
      <c r="H88" s="144"/>
      <c r="I88" s="26"/>
      <c r="J88" s="2"/>
    </row>
    <row r="89" spans="1:10" ht="45" hidden="1">
      <c r="A89" s="20" t="s">
        <v>391</v>
      </c>
      <c r="B89" s="20"/>
      <c r="C89" s="38" t="s">
        <v>384</v>
      </c>
      <c r="D89" s="145"/>
      <c r="E89" s="145"/>
      <c r="F89" s="145"/>
      <c r="G89" s="145"/>
      <c r="H89" s="145"/>
      <c r="I89" s="26"/>
      <c r="J89" s="2"/>
    </row>
    <row r="90" spans="1:10" ht="33.75" hidden="1">
      <c r="A90" s="14" t="s">
        <v>392</v>
      </c>
      <c r="B90" s="14"/>
      <c r="C90" s="53" t="s">
        <v>387</v>
      </c>
      <c r="D90" s="144"/>
      <c r="E90" s="144"/>
      <c r="F90" s="144"/>
      <c r="G90" s="144"/>
      <c r="H90" s="144"/>
      <c r="I90" s="26"/>
      <c r="J90" s="2"/>
    </row>
    <row r="91" spans="1:10" ht="22.5" hidden="1">
      <c r="A91" s="14" t="s">
        <v>393</v>
      </c>
      <c r="B91" s="14"/>
      <c r="C91" s="35" t="s">
        <v>385</v>
      </c>
      <c r="D91" s="144"/>
      <c r="E91" s="144"/>
      <c r="F91" s="144"/>
      <c r="G91" s="144"/>
      <c r="H91" s="144"/>
      <c r="I91" s="26"/>
      <c r="J91" s="2"/>
    </row>
    <row r="92" spans="1:10" ht="12.75" hidden="1">
      <c r="A92" s="14" t="s">
        <v>394</v>
      </c>
      <c r="B92" s="14"/>
      <c r="C92" s="35" t="s">
        <v>221</v>
      </c>
      <c r="D92" s="144"/>
      <c r="E92" s="144"/>
      <c r="F92" s="144"/>
      <c r="G92" s="144"/>
      <c r="H92" s="144"/>
      <c r="I92" s="26"/>
      <c r="J92" s="2"/>
    </row>
    <row r="93" spans="1:10" ht="22.5" hidden="1">
      <c r="A93" s="14" t="s">
        <v>395</v>
      </c>
      <c r="B93" s="14"/>
      <c r="C93" s="53" t="s">
        <v>386</v>
      </c>
      <c r="D93" s="144"/>
      <c r="E93" s="144"/>
      <c r="F93" s="144"/>
      <c r="G93" s="144"/>
      <c r="H93" s="144"/>
      <c r="I93" s="26"/>
      <c r="J93" s="2"/>
    </row>
    <row r="94" spans="1:10" ht="12.75" hidden="1">
      <c r="A94" s="14" t="s">
        <v>396</v>
      </c>
      <c r="B94" s="14"/>
      <c r="C94" s="35" t="s">
        <v>64</v>
      </c>
      <c r="D94" s="144"/>
      <c r="E94" s="144"/>
      <c r="F94" s="144"/>
      <c r="G94" s="144"/>
      <c r="H94" s="144"/>
      <c r="I94" s="26"/>
      <c r="J94" s="2"/>
    </row>
    <row r="95" spans="1:10" ht="22.5" hidden="1">
      <c r="A95" s="14" t="s">
        <v>396</v>
      </c>
      <c r="B95" s="14" t="s">
        <v>55</v>
      </c>
      <c r="C95" s="36" t="s">
        <v>56</v>
      </c>
      <c r="D95" s="144"/>
      <c r="E95" s="159"/>
      <c r="F95" s="150"/>
      <c r="G95" s="144"/>
      <c r="H95" s="144"/>
      <c r="I95" s="26"/>
      <c r="J95" s="2"/>
    </row>
    <row r="96" spans="1:10" ht="12.75" hidden="1">
      <c r="A96" s="14" t="s">
        <v>397</v>
      </c>
      <c r="B96" s="14"/>
      <c r="C96" s="53" t="s">
        <v>388</v>
      </c>
      <c r="D96" s="144"/>
      <c r="E96" s="144"/>
      <c r="F96" s="144"/>
      <c r="G96" s="144"/>
      <c r="H96" s="144"/>
      <c r="I96" s="26"/>
      <c r="J96" s="2"/>
    </row>
    <row r="97" spans="1:10" ht="12.75" hidden="1">
      <c r="A97" s="14" t="s">
        <v>398</v>
      </c>
      <c r="B97" s="14"/>
      <c r="C97" s="35" t="s">
        <v>64</v>
      </c>
      <c r="D97" s="144"/>
      <c r="E97" s="144"/>
      <c r="F97" s="144"/>
      <c r="G97" s="144"/>
      <c r="H97" s="144"/>
      <c r="I97" s="26"/>
      <c r="J97" s="2"/>
    </row>
    <row r="98" spans="1:10" ht="22.5" hidden="1">
      <c r="A98" s="14" t="s">
        <v>398</v>
      </c>
      <c r="B98" s="14" t="s">
        <v>55</v>
      </c>
      <c r="C98" s="36" t="s">
        <v>56</v>
      </c>
      <c r="D98" s="144"/>
      <c r="E98" s="159"/>
      <c r="F98" s="150"/>
      <c r="G98" s="144"/>
      <c r="H98" s="144"/>
      <c r="I98" s="26"/>
      <c r="J98" s="2"/>
    </row>
    <row r="99" spans="1:10" ht="27.75" customHeight="1">
      <c r="A99" s="20" t="s">
        <v>305</v>
      </c>
      <c r="B99" s="20"/>
      <c r="C99" s="179" t="s">
        <v>135</v>
      </c>
      <c r="D99" s="145">
        <f>D100+D110</f>
        <v>4534.4</v>
      </c>
      <c r="E99" s="145">
        <f>E100+E110</f>
        <v>0</v>
      </c>
      <c r="F99" s="145">
        <f>F100+F110</f>
        <v>0</v>
      </c>
      <c r="G99" s="145">
        <f>G100+G110</f>
        <v>3930</v>
      </c>
      <c r="H99" s="145">
        <f>H100+H110</f>
        <v>3680</v>
      </c>
      <c r="I99" s="26"/>
      <c r="J99" s="2"/>
    </row>
    <row r="100" spans="1:10" ht="22.5">
      <c r="A100" s="14" t="s">
        <v>306</v>
      </c>
      <c r="B100" s="14"/>
      <c r="C100" s="35" t="s">
        <v>97</v>
      </c>
      <c r="D100" s="144">
        <f>D101</f>
        <v>1867.4</v>
      </c>
      <c r="E100" s="144">
        <f>E101</f>
        <v>0</v>
      </c>
      <c r="F100" s="144">
        <f>F101</f>
        <v>0</v>
      </c>
      <c r="G100" s="144">
        <f>G101</f>
        <v>1630</v>
      </c>
      <c r="H100" s="144">
        <f>H101</f>
        <v>1530</v>
      </c>
      <c r="I100" s="26"/>
      <c r="J100" s="2"/>
    </row>
    <row r="101" spans="1:10" ht="12.75">
      <c r="A101" s="14" t="s">
        <v>307</v>
      </c>
      <c r="B101" s="14"/>
      <c r="C101" s="35" t="s">
        <v>221</v>
      </c>
      <c r="D101" s="144">
        <f>D102+D104</f>
        <v>1867.4</v>
      </c>
      <c r="E101" s="144">
        <f>E102+E104</f>
        <v>0</v>
      </c>
      <c r="F101" s="144">
        <f>F102+F104</f>
        <v>0</v>
      </c>
      <c r="G101" s="144">
        <f>G102+G104</f>
        <v>1630</v>
      </c>
      <c r="H101" s="144">
        <f>H102+H104</f>
        <v>1530</v>
      </c>
      <c r="I101" s="26"/>
      <c r="J101" s="2"/>
    </row>
    <row r="102" spans="1:10" ht="22.5">
      <c r="A102" s="14" t="s">
        <v>339</v>
      </c>
      <c r="B102" s="14"/>
      <c r="C102" s="53" t="s">
        <v>98</v>
      </c>
      <c r="D102" s="144">
        <f>D103</f>
        <v>1775.4</v>
      </c>
      <c r="E102" s="144">
        <f>E103</f>
        <v>0</v>
      </c>
      <c r="F102" s="144">
        <f>F103</f>
        <v>0</v>
      </c>
      <c r="G102" s="144">
        <f>G103</f>
        <v>1630</v>
      </c>
      <c r="H102" s="144">
        <f>H103</f>
        <v>1530</v>
      </c>
      <c r="I102" s="26"/>
      <c r="J102" s="2"/>
    </row>
    <row r="103" spans="1:10" ht="22.5">
      <c r="A103" s="14" t="s">
        <v>339</v>
      </c>
      <c r="B103" s="14" t="s">
        <v>55</v>
      </c>
      <c r="C103" s="36" t="s">
        <v>436</v>
      </c>
      <c r="D103" s="144">
        <f>ЦСР!E337</f>
        <v>1775.4</v>
      </c>
      <c r="E103" s="144">
        <f>ЦСР!F337</f>
        <v>0</v>
      </c>
      <c r="F103" s="144">
        <f>ЦСР!G337</f>
        <v>0</v>
      </c>
      <c r="G103" s="144">
        <f>ЦСР!H337</f>
        <v>1630</v>
      </c>
      <c r="H103" s="144">
        <f>ЦСР!I337</f>
        <v>1530</v>
      </c>
      <c r="I103" s="26"/>
      <c r="J103" s="2"/>
    </row>
    <row r="104" spans="1:10" ht="22.5">
      <c r="A104" s="14" t="s">
        <v>340</v>
      </c>
      <c r="B104" s="14"/>
      <c r="C104" s="53" t="s">
        <v>158</v>
      </c>
      <c r="D104" s="144">
        <f>D105+D106</f>
        <v>92</v>
      </c>
      <c r="E104" s="144">
        <f>E105+E106</f>
        <v>0</v>
      </c>
      <c r="F104" s="144">
        <f>F105+F106</f>
        <v>0</v>
      </c>
      <c r="G104" s="144">
        <f>G105+G106</f>
        <v>0</v>
      </c>
      <c r="H104" s="144">
        <f>H105+H106</f>
        <v>0</v>
      </c>
      <c r="I104" s="26"/>
      <c r="J104" s="2"/>
    </row>
    <row r="105" spans="1:10" ht="26.25" customHeight="1">
      <c r="A105" s="14" t="s">
        <v>340</v>
      </c>
      <c r="B105" s="14" t="s">
        <v>55</v>
      </c>
      <c r="C105" s="36" t="s">
        <v>436</v>
      </c>
      <c r="D105" s="144">
        <f>ЦСР!E339</f>
        <v>92</v>
      </c>
      <c r="E105" s="144">
        <f>ЦСР!F339</f>
        <v>0</v>
      </c>
      <c r="F105" s="144">
        <f>ЦСР!G339</f>
        <v>0</v>
      </c>
      <c r="G105" s="144">
        <f>ЦСР!H339</f>
        <v>0</v>
      </c>
      <c r="H105" s="144">
        <f>ЦСР!I339</f>
        <v>0</v>
      </c>
      <c r="I105" s="26"/>
      <c r="J105" s="2"/>
    </row>
    <row r="106" spans="1:10" ht="12.75">
      <c r="A106" s="14" t="s">
        <v>340</v>
      </c>
      <c r="B106" s="14" t="s">
        <v>58</v>
      </c>
      <c r="C106" s="77" t="s">
        <v>157</v>
      </c>
      <c r="D106" s="144">
        <f>ЦСР!E340</f>
        <v>0</v>
      </c>
      <c r="E106" s="144">
        <f>ЦСР!F340</f>
        <v>0</v>
      </c>
      <c r="F106" s="144">
        <f>ЦСР!G340</f>
        <v>0</v>
      </c>
      <c r="G106" s="144">
        <f>ЦСР!H340</f>
        <v>0</v>
      </c>
      <c r="H106" s="144">
        <f>ЦСР!I340</f>
        <v>0</v>
      </c>
      <c r="I106" s="26"/>
      <c r="J106" s="2"/>
    </row>
    <row r="107" spans="1:10" ht="24.75" customHeight="1" hidden="1">
      <c r="A107" s="14" t="s">
        <v>374</v>
      </c>
      <c r="B107" s="14"/>
      <c r="C107" s="77" t="s">
        <v>376</v>
      </c>
      <c r="D107" s="144"/>
      <c r="E107" s="144"/>
      <c r="F107" s="144"/>
      <c r="G107" s="144"/>
      <c r="H107" s="144"/>
      <c r="I107" s="26"/>
      <c r="J107" s="2"/>
    </row>
    <row r="108" spans="1:10" ht="12.75" hidden="1">
      <c r="A108" s="14" t="s">
        <v>375</v>
      </c>
      <c r="B108" s="14"/>
      <c r="C108" s="35" t="s">
        <v>64</v>
      </c>
      <c r="D108" s="144"/>
      <c r="E108" s="144"/>
      <c r="F108" s="144"/>
      <c r="G108" s="144"/>
      <c r="H108" s="144"/>
      <c r="I108" s="26"/>
      <c r="J108" s="2"/>
    </row>
    <row r="109" spans="1:10" ht="22.5" hidden="1">
      <c r="A109" s="14" t="s">
        <v>375</v>
      </c>
      <c r="B109" s="14" t="s">
        <v>55</v>
      </c>
      <c r="C109" s="36" t="s">
        <v>56</v>
      </c>
      <c r="D109" s="144"/>
      <c r="E109" s="144"/>
      <c r="F109" s="144"/>
      <c r="G109" s="144"/>
      <c r="H109" s="144"/>
      <c r="I109" s="26"/>
      <c r="J109" s="2"/>
    </row>
    <row r="110" spans="1:10" ht="22.5">
      <c r="A110" s="14" t="s">
        <v>357</v>
      </c>
      <c r="B110" s="14"/>
      <c r="C110" s="77" t="s">
        <v>358</v>
      </c>
      <c r="D110" s="144">
        <f aca="true" t="shared" si="7" ref="D110:H111">D111</f>
        <v>2667</v>
      </c>
      <c r="E110" s="144">
        <f t="shared" si="7"/>
        <v>0</v>
      </c>
      <c r="F110" s="144">
        <f t="shared" si="7"/>
        <v>0</v>
      </c>
      <c r="G110" s="144">
        <f t="shared" si="7"/>
        <v>2300</v>
      </c>
      <c r="H110" s="144">
        <f t="shared" si="7"/>
        <v>2150</v>
      </c>
      <c r="I110" s="26"/>
      <c r="J110" s="2"/>
    </row>
    <row r="111" spans="1:10" ht="12.75">
      <c r="A111" s="14" t="s">
        <v>359</v>
      </c>
      <c r="B111" s="14"/>
      <c r="C111" s="35" t="s">
        <v>221</v>
      </c>
      <c r="D111" s="144">
        <f t="shared" si="7"/>
        <v>2667</v>
      </c>
      <c r="E111" s="144">
        <f t="shared" si="7"/>
        <v>0</v>
      </c>
      <c r="F111" s="144">
        <f t="shared" si="7"/>
        <v>0</v>
      </c>
      <c r="G111" s="144">
        <f t="shared" si="7"/>
        <v>2300</v>
      </c>
      <c r="H111" s="144">
        <f t="shared" si="7"/>
        <v>2150</v>
      </c>
      <c r="I111" s="26"/>
      <c r="J111" s="2"/>
    </row>
    <row r="112" spans="1:10" ht="22.5">
      <c r="A112" s="14" t="s">
        <v>360</v>
      </c>
      <c r="B112" s="14"/>
      <c r="C112" s="78" t="s">
        <v>361</v>
      </c>
      <c r="D112" s="144">
        <f>D113+D114</f>
        <v>2667</v>
      </c>
      <c r="E112" s="144">
        <f>E113+E114</f>
        <v>0</v>
      </c>
      <c r="F112" s="144">
        <f>F113+F114</f>
        <v>0</v>
      </c>
      <c r="G112" s="144">
        <f>G113+G114</f>
        <v>2300</v>
      </c>
      <c r="H112" s="144">
        <f>H113+H114</f>
        <v>2150</v>
      </c>
      <c r="I112" s="26"/>
      <c r="J112" s="2"/>
    </row>
    <row r="113" spans="1:10" ht="22.5">
      <c r="A113" s="14" t="s">
        <v>360</v>
      </c>
      <c r="B113" s="14" t="s">
        <v>55</v>
      </c>
      <c r="C113" s="36" t="s">
        <v>436</v>
      </c>
      <c r="D113" s="144">
        <f>ЦСР!E347</f>
        <v>2652</v>
      </c>
      <c r="E113" s="144">
        <f>ЦСР!F347</f>
        <v>0</v>
      </c>
      <c r="F113" s="144">
        <f>ЦСР!G347</f>
        <v>0</v>
      </c>
      <c r="G113" s="144">
        <f>ЦСР!H347</f>
        <v>2300</v>
      </c>
      <c r="H113" s="144">
        <f>ЦСР!I347</f>
        <v>2150</v>
      </c>
      <c r="I113" s="26"/>
      <c r="J113" s="2"/>
    </row>
    <row r="114" spans="1:10" ht="12.75">
      <c r="A114" s="14" t="s">
        <v>360</v>
      </c>
      <c r="B114" s="14" t="s">
        <v>58</v>
      </c>
      <c r="C114" s="77" t="s">
        <v>157</v>
      </c>
      <c r="D114" s="144">
        <f>ЦСР!E348</f>
        <v>15</v>
      </c>
      <c r="E114" s="144">
        <f>ЦСР!F348</f>
        <v>0</v>
      </c>
      <c r="F114" s="144">
        <f>ЦСР!G348</f>
        <v>0</v>
      </c>
      <c r="G114" s="144">
        <f>ЦСР!H348</f>
        <v>0</v>
      </c>
      <c r="H114" s="144">
        <f>ЦСР!I348</f>
        <v>0</v>
      </c>
      <c r="I114" s="26"/>
      <c r="J114" s="2"/>
    </row>
    <row r="115" spans="1:10" ht="12.75">
      <c r="A115" s="20" t="s">
        <v>341</v>
      </c>
      <c r="B115" s="20"/>
      <c r="C115" s="179" t="s">
        <v>91</v>
      </c>
      <c r="D115" s="145">
        <f aca="true" t="shared" si="8" ref="D115:H116">D116</f>
        <v>0</v>
      </c>
      <c r="E115" s="145" t="e">
        <f t="shared" si="8"/>
        <v>#REF!</v>
      </c>
      <c r="F115" s="145" t="e">
        <f t="shared" si="8"/>
        <v>#REF!</v>
      </c>
      <c r="G115" s="145">
        <f t="shared" si="8"/>
        <v>1000</v>
      </c>
      <c r="H115" s="145">
        <f t="shared" si="8"/>
        <v>900</v>
      </c>
      <c r="I115" s="26"/>
      <c r="J115" s="2"/>
    </row>
    <row r="116" spans="1:10" ht="22.5">
      <c r="A116" s="14" t="s">
        <v>342</v>
      </c>
      <c r="B116" s="14"/>
      <c r="C116" s="55" t="s">
        <v>343</v>
      </c>
      <c r="D116" s="144">
        <f t="shared" si="8"/>
        <v>0</v>
      </c>
      <c r="E116" s="144" t="e">
        <f t="shared" si="8"/>
        <v>#REF!</v>
      </c>
      <c r="F116" s="144" t="e">
        <f t="shared" si="8"/>
        <v>#REF!</v>
      </c>
      <c r="G116" s="144">
        <f t="shared" si="8"/>
        <v>1000</v>
      </c>
      <c r="H116" s="144">
        <f t="shared" si="8"/>
        <v>900</v>
      </c>
      <c r="I116" s="26"/>
      <c r="J116" s="2"/>
    </row>
    <row r="117" spans="1:10" ht="48" customHeight="1">
      <c r="A117" s="14" t="s">
        <v>423</v>
      </c>
      <c r="B117" s="14"/>
      <c r="C117" s="35" t="s">
        <v>426</v>
      </c>
      <c r="D117" s="144">
        <f>D118+D120</f>
        <v>0</v>
      </c>
      <c r="E117" s="144" t="e">
        <f>E118+E120</f>
        <v>#REF!</v>
      </c>
      <c r="F117" s="144" t="e">
        <f>F118+F120</f>
        <v>#REF!</v>
      </c>
      <c r="G117" s="144">
        <f>G118+G120</f>
        <v>1000</v>
      </c>
      <c r="H117" s="144">
        <f>H118+H120</f>
        <v>900</v>
      </c>
      <c r="I117" s="26"/>
      <c r="J117" s="2"/>
    </row>
    <row r="118" spans="1:10" ht="22.5">
      <c r="A118" s="14" t="s">
        <v>424</v>
      </c>
      <c r="B118" s="14"/>
      <c r="C118" s="53" t="s">
        <v>428</v>
      </c>
      <c r="D118" s="144">
        <f>D119</f>
        <v>0</v>
      </c>
      <c r="E118" s="144" t="e">
        <f>E119</f>
        <v>#REF!</v>
      </c>
      <c r="F118" s="144" t="e">
        <f>F119</f>
        <v>#REF!</v>
      </c>
      <c r="G118" s="144">
        <f>G119</f>
        <v>0</v>
      </c>
      <c r="H118" s="144">
        <f>H119</f>
        <v>900</v>
      </c>
      <c r="I118" s="26"/>
      <c r="J118" s="2"/>
    </row>
    <row r="119" spans="1:10" ht="22.5">
      <c r="A119" s="14" t="s">
        <v>424</v>
      </c>
      <c r="B119" s="14" t="s">
        <v>55</v>
      </c>
      <c r="C119" s="36" t="s">
        <v>436</v>
      </c>
      <c r="D119" s="144">
        <f>ЦСР!E353</f>
        <v>0</v>
      </c>
      <c r="E119" s="144" t="e">
        <f>ЦСР!F353</f>
        <v>#REF!</v>
      </c>
      <c r="F119" s="144" t="e">
        <f>ЦСР!G353</f>
        <v>#REF!</v>
      </c>
      <c r="G119" s="144">
        <f>ЦСР!H353</f>
        <v>0</v>
      </c>
      <c r="H119" s="144">
        <f>ЦСР!I353</f>
        <v>900</v>
      </c>
      <c r="I119" s="26"/>
      <c r="J119" s="2"/>
    </row>
    <row r="120" spans="1:10" ht="30.75" customHeight="1">
      <c r="A120" s="14" t="s">
        <v>424</v>
      </c>
      <c r="B120" s="14"/>
      <c r="C120" s="53" t="s">
        <v>431</v>
      </c>
      <c r="D120" s="162">
        <f>D121</f>
        <v>0</v>
      </c>
      <c r="E120" s="162" t="e">
        <f>E121</f>
        <v>#REF!</v>
      </c>
      <c r="F120" s="162" t="e">
        <f>F121</f>
        <v>#REF!</v>
      </c>
      <c r="G120" s="162">
        <f>G121</f>
        <v>1000</v>
      </c>
      <c r="H120" s="162">
        <f>H121</f>
        <v>0</v>
      </c>
      <c r="I120" s="26"/>
      <c r="J120" s="2"/>
    </row>
    <row r="121" spans="1:10" ht="22.5">
      <c r="A121" s="14" t="s">
        <v>424</v>
      </c>
      <c r="B121" s="14" t="s">
        <v>75</v>
      </c>
      <c r="C121" s="35" t="s">
        <v>367</v>
      </c>
      <c r="D121" s="162">
        <f>ЦСР!E355</f>
        <v>0</v>
      </c>
      <c r="E121" s="162" t="e">
        <f>ЦСР!F355</f>
        <v>#REF!</v>
      </c>
      <c r="F121" s="162" t="e">
        <f>ЦСР!G355</f>
        <v>#REF!</v>
      </c>
      <c r="G121" s="162">
        <f>ЦСР!H355</f>
        <v>1000</v>
      </c>
      <c r="H121" s="162">
        <f>ЦСР!I355</f>
        <v>0</v>
      </c>
      <c r="I121" s="26"/>
      <c r="J121" s="2"/>
    </row>
    <row r="122" spans="1:10" ht="21.75">
      <c r="A122" s="20" t="s">
        <v>450</v>
      </c>
      <c r="B122" s="20"/>
      <c r="C122" s="179" t="s">
        <v>451</v>
      </c>
      <c r="D122" s="145">
        <f>D123+D130</f>
        <v>889.2</v>
      </c>
      <c r="E122" s="145">
        <f>E123+E130</f>
        <v>0</v>
      </c>
      <c r="F122" s="145">
        <f>F123+F130</f>
        <v>0</v>
      </c>
      <c r="G122" s="145">
        <f>G123+G130</f>
        <v>1300</v>
      </c>
      <c r="H122" s="145">
        <f>H123+H130</f>
        <v>2200</v>
      </c>
      <c r="I122" s="26"/>
      <c r="J122" s="2"/>
    </row>
    <row r="123" spans="1:10" ht="22.5">
      <c r="A123" s="14" t="s">
        <v>452</v>
      </c>
      <c r="B123" s="14"/>
      <c r="C123" s="47" t="s">
        <v>453</v>
      </c>
      <c r="D123" s="144">
        <f>D124+D127</f>
        <v>340.20000000000005</v>
      </c>
      <c r="E123" s="144">
        <f>E124+E127</f>
        <v>0</v>
      </c>
      <c r="F123" s="144">
        <f>F124+F127</f>
        <v>0</v>
      </c>
      <c r="G123" s="144">
        <f>G124+G127</f>
        <v>0</v>
      </c>
      <c r="H123" s="144">
        <f>H124+H127</f>
        <v>1000</v>
      </c>
      <c r="I123" s="26"/>
      <c r="J123" s="2"/>
    </row>
    <row r="124" spans="1:10" ht="12.75">
      <c r="A124" s="14" t="s">
        <v>454</v>
      </c>
      <c r="B124" s="14"/>
      <c r="C124" s="35" t="s">
        <v>221</v>
      </c>
      <c r="D124" s="144">
        <f aca="true" t="shared" si="9" ref="D124:H125">D125</f>
        <v>117.9</v>
      </c>
      <c r="E124" s="144">
        <f t="shared" si="9"/>
        <v>0</v>
      </c>
      <c r="F124" s="144">
        <f t="shared" si="9"/>
        <v>0</v>
      </c>
      <c r="G124" s="144">
        <f t="shared" si="9"/>
        <v>0</v>
      </c>
      <c r="H124" s="144">
        <f t="shared" si="9"/>
        <v>260</v>
      </c>
      <c r="I124" s="26"/>
      <c r="J124" s="2"/>
    </row>
    <row r="125" spans="1:10" ht="22.5">
      <c r="A125" s="14" t="s">
        <v>455</v>
      </c>
      <c r="B125" s="14"/>
      <c r="C125" s="36" t="s">
        <v>456</v>
      </c>
      <c r="D125" s="144">
        <f t="shared" si="9"/>
        <v>117.9</v>
      </c>
      <c r="E125" s="144">
        <f t="shared" si="9"/>
        <v>0</v>
      </c>
      <c r="F125" s="144">
        <f t="shared" si="9"/>
        <v>0</v>
      </c>
      <c r="G125" s="144">
        <f t="shared" si="9"/>
        <v>0</v>
      </c>
      <c r="H125" s="144">
        <f t="shared" si="9"/>
        <v>260</v>
      </c>
      <c r="I125" s="26"/>
      <c r="J125" s="2"/>
    </row>
    <row r="126" spans="1:10" ht="22.5">
      <c r="A126" s="14" t="s">
        <v>455</v>
      </c>
      <c r="B126" s="14" t="s">
        <v>55</v>
      </c>
      <c r="C126" s="36" t="s">
        <v>56</v>
      </c>
      <c r="D126" s="162">
        <f>ЦСР!E177</f>
        <v>117.9</v>
      </c>
      <c r="E126" s="162">
        <f>ЦСР!F177</f>
        <v>0</v>
      </c>
      <c r="F126" s="162">
        <f>ЦСР!G177</f>
        <v>0</v>
      </c>
      <c r="G126" s="162">
        <f>ЦСР!H177</f>
        <v>0</v>
      </c>
      <c r="H126" s="162">
        <f>ЦСР!I177</f>
        <v>260</v>
      </c>
      <c r="I126" s="26"/>
      <c r="J126" s="2"/>
    </row>
    <row r="127" spans="1:10" ht="33.75">
      <c r="A127" s="14" t="s">
        <v>496</v>
      </c>
      <c r="B127" s="20"/>
      <c r="C127" s="35" t="s">
        <v>497</v>
      </c>
      <c r="D127" s="162">
        <f aca="true" t="shared" si="10" ref="D127:H128">D128</f>
        <v>222.3</v>
      </c>
      <c r="E127" s="162">
        <f t="shared" si="10"/>
        <v>0</v>
      </c>
      <c r="F127" s="162">
        <f t="shared" si="10"/>
        <v>0</v>
      </c>
      <c r="G127" s="162">
        <f t="shared" si="10"/>
        <v>0</v>
      </c>
      <c r="H127" s="162">
        <f t="shared" si="10"/>
        <v>740</v>
      </c>
      <c r="I127" s="26"/>
      <c r="J127" s="2"/>
    </row>
    <row r="128" spans="1:10" ht="22.5">
      <c r="A128" s="14" t="s">
        <v>498</v>
      </c>
      <c r="B128" s="20"/>
      <c r="C128" s="53" t="s">
        <v>499</v>
      </c>
      <c r="D128" s="162">
        <f t="shared" si="10"/>
        <v>222.3</v>
      </c>
      <c r="E128" s="162">
        <f t="shared" si="10"/>
        <v>0</v>
      </c>
      <c r="F128" s="162">
        <f t="shared" si="10"/>
        <v>0</v>
      </c>
      <c r="G128" s="162">
        <f t="shared" si="10"/>
        <v>0</v>
      </c>
      <c r="H128" s="162">
        <f t="shared" si="10"/>
        <v>740</v>
      </c>
      <c r="I128" s="26"/>
      <c r="J128" s="2"/>
    </row>
    <row r="129" spans="1:10" ht="22.5">
      <c r="A129" s="14" t="s">
        <v>498</v>
      </c>
      <c r="B129" s="14" t="s">
        <v>55</v>
      </c>
      <c r="C129" s="36" t="s">
        <v>56</v>
      </c>
      <c r="D129" s="162">
        <f>ЦСР!E180+ЦСР!E360</f>
        <v>222.3</v>
      </c>
      <c r="E129" s="162">
        <f>ЦСР!F180+ЦСР!F360</f>
        <v>0</v>
      </c>
      <c r="F129" s="162">
        <f>ЦСР!G180+ЦСР!G360</f>
        <v>0</v>
      </c>
      <c r="G129" s="162">
        <f>ЦСР!H180+ЦСР!H360</f>
        <v>0</v>
      </c>
      <c r="H129" s="162">
        <f>ЦСР!I180+ЦСР!I360</f>
        <v>740</v>
      </c>
      <c r="I129" s="26"/>
      <c r="J129" s="2"/>
    </row>
    <row r="130" spans="1:10" ht="22.5">
      <c r="A130" s="14" t="s">
        <v>463</v>
      </c>
      <c r="B130" s="14"/>
      <c r="C130" s="35" t="s">
        <v>462</v>
      </c>
      <c r="D130" s="162">
        <f>D131+D134</f>
        <v>549</v>
      </c>
      <c r="E130" s="162">
        <f>E131+E134</f>
        <v>0</v>
      </c>
      <c r="F130" s="162">
        <f>F131+F134</f>
        <v>0</v>
      </c>
      <c r="G130" s="162">
        <f>G131+G134</f>
        <v>1300</v>
      </c>
      <c r="H130" s="162">
        <f>H131+H134</f>
        <v>1200</v>
      </c>
      <c r="I130" s="26"/>
      <c r="J130" s="2"/>
    </row>
    <row r="131" spans="1:10" ht="12.75">
      <c r="A131" s="14" t="s">
        <v>464</v>
      </c>
      <c r="B131" s="14"/>
      <c r="C131" s="35" t="s">
        <v>221</v>
      </c>
      <c r="D131" s="162">
        <f aca="true" t="shared" si="11" ref="D131:H132">D132</f>
        <v>199</v>
      </c>
      <c r="E131" s="162">
        <f t="shared" si="11"/>
        <v>0</v>
      </c>
      <c r="F131" s="162">
        <f t="shared" si="11"/>
        <v>0</v>
      </c>
      <c r="G131" s="162">
        <f t="shared" si="11"/>
        <v>300</v>
      </c>
      <c r="H131" s="162">
        <f t="shared" si="11"/>
        <v>250</v>
      </c>
      <c r="I131" s="26"/>
      <c r="J131" s="2"/>
    </row>
    <row r="132" spans="1:10" ht="22.5">
      <c r="A132" s="14" t="s">
        <v>465</v>
      </c>
      <c r="B132" s="14"/>
      <c r="C132" s="36" t="s">
        <v>466</v>
      </c>
      <c r="D132" s="162">
        <f t="shared" si="11"/>
        <v>199</v>
      </c>
      <c r="E132" s="162">
        <f t="shared" si="11"/>
        <v>0</v>
      </c>
      <c r="F132" s="162">
        <f t="shared" si="11"/>
        <v>0</v>
      </c>
      <c r="G132" s="162">
        <f t="shared" si="11"/>
        <v>300</v>
      </c>
      <c r="H132" s="162">
        <f t="shared" si="11"/>
        <v>250</v>
      </c>
      <c r="I132" s="26"/>
      <c r="J132" s="2"/>
    </row>
    <row r="133" spans="1:10" ht="22.5">
      <c r="A133" s="14" t="s">
        <v>465</v>
      </c>
      <c r="B133" s="14" t="s">
        <v>55</v>
      </c>
      <c r="C133" s="36" t="s">
        <v>56</v>
      </c>
      <c r="D133" s="162">
        <f>ЦСР!E364</f>
        <v>199</v>
      </c>
      <c r="E133" s="162">
        <f>ЦСР!F364</f>
        <v>0</v>
      </c>
      <c r="F133" s="162">
        <f>ЦСР!G364</f>
        <v>0</v>
      </c>
      <c r="G133" s="162">
        <f>ЦСР!H364</f>
        <v>300</v>
      </c>
      <c r="H133" s="162">
        <f>ЦСР!I364</f>
        <v>250</v>
      </c>
      <c r="I133" s="26"/>
      <c r="J133" s="2"/>
    </row>
    <row r="134" spans="1:10" ht="33.75">
      <c r="A134" s="14" t="s">
        <v>500</v>
      </c>
      <c r="B134" s="14"/>
      <c r="C134" s="35" t="s">
        <v>497</v>
      </c>
      <c r="D134" s="162">
        <f aca="true" t="shared" si="12" ref="D134:H135">D135</f>
        <v>350</v>
      </c>
      <c r="E134" s="162">
        <f t="shared" si="12"/>
        <v>0</v>
      </c>
      <c r="F134" s="162">
        <f t="shared" si="12"/>
        <v>0</v>
      </c>
      <c r="G134" s="162">
        <f t="shared" si="12"/>
        <v>1000</v>
      </c>
      <c r="H134" s="162">
        <f t="shared" si="12"/>
        <v>950</v>
      </c>
      <c r="I134" s="26"/>
      <c r="J134" s="2"/>
    </row>
    <row r="135" spans="1:10" ht="22.5">
      <c r="A135" s="14" t="s">
        <v>501</v>
      </c>
      <c r="B135" s="14"/>
      <c r="C135" s="53" t="s">
        <v>499</v>
      </c>
      <c r="D135" s="162">
        <f t="shared" si="12"/>
        <v>350</v>
      </c>
      <c r="E135" s="162">
        <f t="shared" si="12"/>
        <v>0</v>
      </c>
      <c r="F135" s="162">
        <f t="shared" si="12"/>
        <v>0</v>
      </c>
      <c r="G135" s="162">
        <f t="shared" si="12"/>
        <v>1000</v>
      </c>
      <c r="H135" s="162">
        <f t="shared" si="12"/>
        <v>950</v>
      </c>
      <c r="I135" s="26"/>
      <c r="J135" s="2"/>
    </row>
    <row r="136" spans="1:10" ht="22.5">
      <c r="A136" s="14" t="s">
        <v>501</v>
      </c>
      <c r="B136" s="14" t="s">
        <v>55</v>
      </c>
      <c r="C136" s="36" t="s">
        <v>56</v>
      </c>
      <c r="D136" s="162">
        <f>ЦСР!E367</f>
        <v>350</v>
      </c>
      <c r="E136" s="162">
        <f>ЦСР!F367</f>
        <v>0</v>
      </c>
      <c r="F136" s="162">
        <f>ЦСР!G367</f>
        <v>0</v>
      </c>
      <c r="G136" s="162">
        <f>ЦСР!H367</f>
        <v>1000</v>
      </c>
      <c r="H136" s="162">
        <f>ЦСР!I367</f>
        <v>950</v>
      </c>
      <c r="I136" s="26"/>
      <c r="J136" s="2"/>
    </row>
    <row r="137" spans="1:10" ht="22.5">
      <c r="A137" s="20" t="s">
        <v>222</v>
      </c>
      <c r="B137" s="20"/>
      <c r="C137" s="38" t="s">
        <v>432</v>
      </c>
      <c r="D137" s="145">
        <f>D138+D147</f>
        <v>250</v>
      </c>
      <c r="E137" s="145">
        <f>E138+E147</f>
        <v>0</v>
      </c>
      <c r="F137" s="145">
        <f>F138+F147</f>
        <v>0</v>
      </c>
      <c r="G137" s="145">
        <f>G138+G147</f>
        <v>3703.9</v>
      </c>
      <c r="H137" s="145">
        <f>H138+H147</f>
        <v>4160</v>
      </c>
      <c r="I137" s="26"/>
      <c r="J137" s="2"/>
    </row>
    <row r="138" spans="1:10" ht="21.75">
      <c r="A138" s="20" t="s">
        <v>223</v>
      </c>
      <c r="B138" s="20"/>
      <c r="C138" s="179" t="s">
        <v>160</v>
      </c>
      <c r="D138" s="145">
        <f aca="true" t="shared" si="13" ref="D138:H139">D139</f>
        <v>250</v>
      </c>
      <c r="E138" s="145">
        <f t="shared" si="13"/>
        <v>0</v>
      </c>
      <c r="F138" s="145">
        <f t="shared" si="13"/>
        <v>0</v>
      </c>
      <c r="G138" s="145">
        <f t="shared" si="13"/>
        <v>2203.9</v>
      </c>
      <c r="H138" s="145">
        <f t="shared" si="13"/>
        <v>1160</v>
      </c>
      <c r="I138" s="26"/>
      <c r="J138" s="2"/>
    </row>
    <row r="139" spans="1:10" ht="12.75">
      <c r="A139" s="14" t="s">
        <v>224</v>
      </c>
      <c r="B139" s="14"/>
      <c r="C139" s="35" t="s">
        <v>161</v>
      </c>
      <c r="D139" s="144">
        <f t="shared" si="13"/>
        <v>250</v>
      </c>
      <c r="E139" s="144">
        <f t="shared" si="13"/>
        <v>0</v>
      </c>
      <c r="F139" s="144">
        <f t="shared" si="13"/>
        <v>0</v>
      </c>
      <c r="G139" s="144">
        <f t="shared" si="13"/>
        <v>2203.9</v>
      </c>
      <c r="H139" s="144">
        <f t="shared" si="13"/>
        <v>1160</v>
      </c>
      <c r="I139" s="26"/>
      <c r="J139" s="2"/>
    </row>
    <row r="140" spans="1:10" ht="12.75">
      <c r="A140" s="14" t="s">
        <v>225</v>
      </c>
      <c r="B140" s="14"/>
      <c r="C140" s="35" t="s">
        <v>221</v>
      </c>
      <c r="D140" s="144">
        <f>D141+D143+D145</f>
        <v>250</v>
      </c>
      <c r="E140" s="144">
        <f>E141+E143+E145</f>
        <v>0</v>
      </c>
      <c r="F140" s="144">
        <f>F141+F143+F145</f>
        <v>0</v>
      </c>
      <c r="G140" s="144">
        <f>G141+G143+G145</f>
        <v>2203.9</v>
      </c>
      <c r="H140" s="144">
        <f>H141+H143+H145</f>
        <v>1160</v>
      </c>
      <c r="I140" s="26"/>
      <c r="J140" s="2"/>
    </row>
    <row r="141" spans="1:10" ht="45">
      <c r="A141" s="14" t="s">
        <v>226</v>
      </c>
      <c r="B141" s="14"/>
      <c r="C141" s="53" t="s">
        <v>162</v>
      </c>
      <c r="D141" s="144">
        <f>D142</f>
        <v>0</v>
      </c>
      <c r="E141" s="144">
        <f>E142</f>
        <v>0</v>
      </c>
      <c r="F141" s="144">
        <f>F142</f>
        <v>0</v>
      </c>
      <c r="G141" s="144">
        <f>G142</f>
        <v>1500</v>
      </c>
      <c r="H141" s="144">
        <f>H142</f>
        <v>0</v>
      </c>
      <c r="I141" s="26"/>
      <c r="J141" s="2"/>
    </row>
    <row r="142" spans="1:10" ht="22.5">
      <c r="A142" s="14" t="s">
        <v>226</v>
      </c>
      <c r="B142" s="14" t="s">
        <v>55</v>
      </c>
      <c r="C142" s="36" t="s">
        <v>436</v>
      </c>
      <c r="D142" s="144">
        <f>ЦСР!E39</f>
        <v>0</v>
      </c>
      <c r="E142" s="144">
        <f>ЦСР!F39</f>
        <v>0</v>
      </c>
      <c r="F142" s="144">
        <f>ЦСР!G39</f>
        <v>0</v>
      </c>
      <c r="G142" s="144">
        <f>ЦСР!H39</f>
        <v>1500</v>
      </c>
      <c r="H142" s="144">
        <f>ЦСР!I39</f>
        <v>0</v>
      </c>
      <c r="I142" s="26"/>
      <c r="J142" s="2"/>
    </row>
    <row r="143" spans="1:10" ht="12.75">
      <c r="A143" s="14" t="s">
        <v>429</v>
      </c>
      <c r="B143" s="14"/>
      <c r="C143" s="55" t="s">
        <v>430</v>
      </c>
      <c r="D143" s="144">
        <f>D144</f>
        <v>0</v>
      </c>
      <c r="E143" s="144">
        <f>E144</f>
        <v>0</v>
      </c>
      <c r="F143" s="144">
        <f>F144</f>
        <v>0</v>
      </c>
      <c r="G143" s="144">
        <f>G144</f>
        <v>453.9</v>
      </c>
      <c r="H143" s="144">
        <f>H144</f>
        <v>500</v>
      </c>
      <c r="I143" s="26"/>
      <c r="J143" s="2"/>
    </row>
    <row r="144" spans="1:10" ht="22.5">
      <c r="A144" s="14" t="s">
        <v>429</v>
      </c>
      <c r="B144" s="14" t="s">
        <v>55</v>
      </c>
      <c r="C144" s="36" t="s">
        <v>436</v>
      </c>
      <c r="D144" s="144">
        <f>ЦСР!E41</f>
        <v>0</v>
      </c>
      <c r="E144" s="144">
        <f>ЦСР!F41</f>
        <v>0</v>
      </c>
      <c r="F144" s="144">
        <f>ЦСР!G41</f>
        <v>0</v>
      </c>
      <c r="G144" s="144">
        <f>ЦСР!H41</f>
        <v>453.9</v>
      </c>
      <c r="H144" s="144">
        <f>ЦСР!I41</f>
        <v>500</v>
      </c>
      <c r="I144" s="26"/>
      <c r="J144" s="2"/>
    </row>
    <row r="145" spans="1:10" ht="12.75">
      <c r="A145" s="14" t="s">
        <v>448</v>
      </c>
      <c r="B145" s="14"/>
      <c r="C145" s="55" t="s">
        <v>449</v>
      </c>
      <c r="D145" s="144">
        <f>D146</f>
        <v>250</v>
      </c>
      <c r="E145" s="144">
        <f>E146</f>
        <v>0</v>
      </c>
      <c r="F145" s="144">
        <f>F146</f>
        <v>0</v>
      </c>
      <c r="G145" s="144">
        <f>G146</f>
        <v>250</v>
      </c>
      <c r="H145" s="144">
        <f>H146</f>
        <v>660</v>
      </c>
      <c r="I145" s="26"/>
      <c r="J145" s="2"/>
    </row>
    <row r="146" spans="1:10" ht="22.5">
      <c r="A146" s="14" t="s">
        <v>448</v>
      </c>
      <c r="B146" s="14" t="s">
        <v>55</v>
      </c>
      <c r="C146" s="36" t="s">
        <v>436</v>
      </c>
      <c r="D146" s="144">
        <f>ЦСР!E43</f>
        <v>250</v>
      </c>
      <c r="E146" s="144">
        <f>ЦСР!F43</f>
        <v>0</v>
      </c>
      <c r="F146" s="144">
        <f>ЦСР!G43</f>
        <v>0</v>
      </c>
      <c r="G146" s="144">
        <f>ЦСР!H43</f>
        <v>250</v>
      </c>
      <c r="H146" s="144">
        <f>ЦСР!I43</f>
        <v>660</v>
      </c>
      <c r="I146" s="26"/>
      <c r="J146" s="2"/>
    </row>
    <row r="147" spans="1:10" ht="32.25">
      <c r="A147" s="20" t="s">
        <v>457</v>
      </c>
      <c r="B147" s="20"/>
      <c r="C147" s="179" t="s">
        <v>468</v>
      </c>
      <c r="D147" s="145">
        <f aca="true" t="shared" si="14" ref="D147:H150">D148</f>
        <v>0</v>
      </c>
      <c r="E147" s="145">
        <f t="shared" si="14"/>
        <v>0</v>
      </c>
      <c r="F147" s="145">
        <f t="shared" si="14"/>
        <v>0</v>
      </c>
      <c r="G147" s="145">
        <f t="shared" si="14"/>
        <v>1500</v>
      </c>
      <c r="H147" s="145">
        <f t="shared" si="14"/>
        <v>3000</v>
      </c>
      <c r="I147" s="26"/>
      <c r="J147" s="2"/>
    </row>
    <row r="148" spans="1:10" ht="33.75">
      <c r="A148" s="14" t="s">
        <v>458</v>
      </c>
      <c r="B148" s="14"/>
      <c r="C148" s="55" t="s">
        <v>467</v>
      </c>
      <c r="D148" s="144">
        <f t="shared" si="14"/>
        <v>0</v>
      </c>
      <c r="E148" s="144">
        <f t="shared" si="14"/>
        <v>0</v>
      </c>
      <c r="F148" s="144">
        <f t="shared" si="14"/>
        <v>0</v>
      </c>
      <c r="G148" s="144">
        <f t="shared" si="14"/>
        <v>1500</v>
      </c>
      <c r="H148" s="144">
        <f t="shared" si="14"/>
        <v>3000</v>
      </c>
      <c r="I148" s="26"/>
      <c r="J148" s="2"/>
    </row>
    <row r="149" spans="1:10" ht="12.75">
      <c r="A149" s="14" t="s">
        <v>460</v>
      </c>
      <c r="B149" s="14"/>
      <c r="C149" s="35" t="s">
        <v>221</v>
      </c>
      <c r="D149" s="144">
        <f t="shared" si="14"/>
        <v>0</v>
      </c>
      <c r="E149" s="144">
        <f t="shared" si="14"/>
        <v>0</v>
      </c>
      <c r="F149" s="144">
        <f t="shared" si="14"/>
        <v>0</v>
      </c>
      <c r="G149" s="144">
        <f t="shared" si="14"/>
        <v>1500</v>
      </c>
      <c r="H149" s="144">
        <f t="shared" si="14"/>
        <v>3000</v>
      </c>
      <c r="I149" s="26"/>
      <c r="J149" s="2"/>
    </row>
    <row r="150" spans="1:10" ht="12.75">
      <c r="A150" s="14" t="s">
        <v>461</v>
      </c>
      <c r="B150" s="14"/>
      <c r="C150" s="55" t="s">
        <v>459</v>
      </c>
      <c r="D150" s="144">
        <f>D151</f>
        <v>0</v>
      </c>
      <c r="E150" s="144">
        <f t="shared" si="14"/>
        <v>0</v>
      </c>
      <c r="F150" s="144">
        <f t="shared" si="14"/>
        <v>0</v>
      </c>
      <c r="G150" s="144">
        <f t="shared" si="14"/>
        <v>1500</v>
      </c>
      <c r="H150" s="144">
        <f t="shared" si="14"/>
        <v>3000</v>
      </c>
      <c r="I150" s="26"/>
      <c r="J150" s="2"/>
    </row>
    <row r="151" spans="1:10" ht="22.5">
      <c r="A151" s="14" t="s">
        <v>461</v>
      </c>
      <c r="B151" s="14" t="s">
        <v>75</v>
      </c>
      <c r="C151" s="35" t="s">
        <v>367</v>
      </c>
      <c r="D151" s="144">
        <f>ЦСР!E197</f>
        <v>0</v>
      </c>
      <c r="E151" s="144">
        <f>ЦСР!F197</f>
        <v>0</v>
      </c>
      <c r="F151" s="144">
        <f>ЦСР!G197</f>
        <v>0</v>
      </c>
      <c r="G151" s="144">
        <f>ЦСР!H197</f>
        <v>1500</v>
      </c>
      <c r="H151" s="144">
        <f>ЦСР!I197</f>
        <v>3000</v>
      </c>
      <c r="I151" s="26"/>
      <c r="J151" s="2"/>
    </row>
    <row r="152" spans="1:10" ht="33.75">
      <c r="A152" s="20" t="s">
        <v>227</v>
      </c>
      <c r="B152" s="20"/>
      <c r="C152" s="34" t="s">
        <v>433</v>
      </c>
      <c r="D152" s="145">
        <f>D153+D170</f>
        <v>180</v>
      </c>
      <c r="E152" s="145" t="e">
        <f>E153+E170</f>
        <v>#REF!</v>
      </c>
      <c r="F152" s="145" t="e">
        <f>F153+F170</f>
        <v>#REF!</v>
      </c>
      <c r="G152" s="145">
        <f>G153+G170</f>
        <v>274</v>
      </c>
      <c r="H152" s="145">
        <f>H153+H170</f>
        <v>244</v>
      </c>
      <c r="I152" s="26"/>
      <c r="J152" s="2"/>
    </row>
    <row r="153" spans="1:10" ht="12.75">
      <c r="A153" s="20" t="s">
        <v>228</v>
      </c>
      <c r="B153" s="177"/>
      <c r="C153" s="178" t="s">
        <v>1</v>
      </c>
      <c r="D153" s="144">
        <f>D154+D162</f>
        <v>104</v>
      </c>
      <c r="E153" s="144" t="e">
        <f>E154+E162</f>
        <v>#REF!</v>
      </c>
      <c r="F153" s="144" t="e">
        <f>F154+F162</f>
        <v>#REF!</v>
      </c>
      <c r="G153" s="144">
        <f>G154+G162</f>
        <v>184</v>
      </c>
      <c r="H153" s="144">
        <f>H154+H162</f>
        <v>154</v>
      </c>
      <c r="I153" s="26"/>
      <c r="J153" s="2"/>
    </row>
    <row r="154" spans="1:10" ht="22.5">
      <c r="A154" s="14" t="s">
        <v>229</v>
      </c>
      <c r="B154" s="54"/>
      <c r="C154" s="36" t="s">
        <v>107</v>
      </c>
      <c r="D154" s="144">
        <f>D155</f>
        <v>60</v>
      </c>
      <c r="E154" s="144" t="e">
        <f>E155</f>
        <v>#REF!</v>
      </c>
      <c r="F154" s="144" t="e">
        <f>F155</f>
        <v>#REF!</v>
      </c>
      <c r="G154" s="144">
        <f>G155</f>
        <v>140</v>
      </c>
      <c r="H154" s="144">
        <f>H155</f>
        <v>140</v>
      </c>
      <c r="I154" s="26"/>
      <c r="J154" s="2"/>
    </row>
    <row r="155" spans="1:10" ht="12.75">
      <c r="A155" s="14" t="s">
        <v>230</v>
      </c>
      <c r="B155" s="54"/>
      <c r="C155" s="35" t="s">
        <v>221</v>
      </c>
      <c r="D155" s="144">
        <f>D156+D158+D160</f>
        <v>60</v>
      </c>
      <c r="E155" s="144" t="e">
        <f>E156+E158+E160</f>
        <v>#REF!</v>
      </c>
      <c r="F155" s="144" t="e">
        <f>F156+F158+F160</f>
        <v>#REF!</v>
      </c>
      <c r="G155" s="144">
        <f>G156+G158+G160</f>
        <v>140</v>
      </c>
      <c r="H155" s="144">
        <f>H156+H158+H160</f>
        <v>140</v>
      </c>
      <c r="I155" s="26"/>
      <c r="J155" s="2"/>
    </row>
    <row r="156" spans="1:10" ht="33.75">
      <c r="A156" s="14" t="s">
        <v>231</v>
      </c>
      <c r="B156" s="54"/>
      <c r="C156" s="36" t="s">
        <v>108</v>
      </c>
      <c r="D156" s="144">
        <f>D157</f>
        <v>30</v>
      </c>
      <c r="E156" s="144">
        <f>E157</f>
        <v>0</v>
      </c>
      <c r="F156" s="144">
        <f>F157</f>
        <v>0</v>
      </c>
      <c r="G156" s="144">
        <f>G157</f>
        <v>100</v>
      </c>
      <c r="H156" s="144">
        <f>H157</f>
        <v>100</v>
      </c>
      <c r="I156" s="26"/>
      <c r="J156" s="2"/>
    </row>
    <row r="157" spans="1:10" ht="22.5">
      <c r="A157" s="14" t="s">
        <v>231</v>
      </c>
      <c r="B157" s="21" t="s">
        <v>55</v>
      </c>
      <c r="C157" s="36" t="s">
        <v>436</v>
      </c>
      <c r="D157" s="144">
        <f>ЦСР!E49</f>
        <v>30</v>
      </c>
      <c r="E157" s="144">
        <f>ЦСР!F49</f>
        <v>0</v>
      </c>
      <c r="F157" s="144">
        <f>ЦСР!G49</f>
        <v>0</v>
      </c>
      <c r="G157" s="144">
        <f>ЦСР!H49</f>
        <v>100</v>
      </c>
      <c r="H157" s="144">
        <f>ЦСР!I49</f>
        <v>100</v>
      </c>
      <c r="I157" s="26"/>
      <c r="J157" s="2"/>
    </row>
    <row r="158" spans="1:10" ht="22.5">
      <c r="A158" s="14" t="s">
        <v>232</v>
      </c>
      <c r="B158" s="21"/>
      <c r="C158" s="55" t="s">
        <v>109</v>
      </c>
      <c r="D158" s="144">
        <f>D159</f>
        <v>30</v>
      </c>
      <c r="E158" s="144">
        <f>E159</f>
        <v>0</v>
      </c>
      <c r="F158" s="144">
        <f>F159</f>
        <v>0</v>
      </c>
      <c r="G158" s="144">
        <f>G159</f>
        <v>30</v>
      </c>
      <c r="H158" s="144">
        <f>H159</f>
        <v>30</v>
      </c>
      <c r="I158" s="26"/>
      <c r="J158" s="2"/>
    </row>
    <row r="159" spans="1:10" ht="22.5">
      <c r="A159" s="14" t="s">
        <v>232</v>
      </c>
      <c r="B159" s="21" t="s">
        <v>55</v>
      </c>
      <c r="C159" s="36" t="s">
        <v>436</v>
      </c>
      <c r="D159" s="144">
        <f>ЦСР!E51</f>
        <v>30</v>
      </c>
      <c r="E159" s="144">
        <f>ЦСР!F51</f>
        <v>0</v>
      </c>
      <c r="F159" s="144">
        <f>ЦСР!G51</f>
        <v>0</v>
      </c>
      <c r="G159" s="144">
        <f>ЦСР!H51</f>
        <v>30</v>
      </c>
      <c r="H159" s="144">
        <f>ЦСР!I51</f>
        <v>30</v>
      </c>
      <c r="I159" s="26"/>
      <c r="J159" s="2"/>
    </row>
    <row r="160" spans="1:10" ht="12.75">
      <c r="A160" s="14" t="s">
        <v>233</v>
      </c>
      <c r="B160" s="21"/>
      <c r="C160" s="55" t="s">
        <v>110</v>
      </c>
      <c r="D160" s="144">
        <f>D161</f>
        <v>0</v>
      </c>
      <c r="E160" s="144" t="e">
        <f>E161</f>
        <v>#REF!</v>
      </c>
      <c r="F160" s="144" t="e">
        <f>F161</f>
        <v>#REF!</v>
      </c>
      <c r="G160" s="144">
        <f>G161</f>
        <v>10</v>
      </c>
      <c r="H160" s="144">
        <f>H161</f>
        <v>10</v>
      </c>
      <c r="I160" s="26"/>
      <c r="J160" s="2"/>
    </row>
    <row r="161" spans="1:10" ht="22.5">
      <c r="A161" s="14" t="s">
        <v>233</v>
      </c>
      <c r="B161" s="21" t="s">
        <v>55</v>
      </c>
      <c r="C161" s="36" t="s">
        <v>436</v>
      </c>
      <c r="D161" s="144">
        <f>ЦСР!E53</f>
        <v>0</v>
      </c>
      <c r="E161" s="144" t="e">
        <f>ЦСР!F53</f>
        <v>#REF!</v>
      </c>
      <c r="F161" s="144" t="e">
        <f>ЦСР!G53</f>
        <v>#REF!</v>
      </c>
      <c r="G161" s="144">
        <f>ЦСР!H53</f>
        <v>10</v>
      </c>
      <c r="H161" s="144">
        <f>ЦСР!I53</f>
        <v>10</v>
      </c>
      <c r="I161" s="26"/>
      <c r="J161" s="2"/>
    </row>
    <row r="162" spans="1:10" ht="12.75">
      <c r="A162" s="14" t="s">
        <v>234</v>
      </c>
      <c r="B162" s="21"/>
      <c r="C162" s="36" t="s">
        <v>362</v>
      </c>
      <c r="D162" s="144">
        <f>D163</f>
        <v>44</v>
      </c>
      <c r="E162" s="144">
        <f>E163</f>
        <v>0</v>
      </c>
      <c r="F162" s="144">
        <f>F163</f>
        <v>0</v>
      </c>
      <c r="G162" s="144">
        <f>G163</f>
        <v>44</v>
      </c>
      <c r="H162" s="144">
        <f>H163</f>
        <v>14</v>
      </c>
      <c r="I162" s="26"/>
      <c r="J162" s="2"/>
    </row>
    <row r="163" spans="1:10" ht="12.75">
      <c r="A163" s="14" t="s">
        <v>235</v>
      </c>
      <c r="B163" s="21"/>
      <c r="C163" s="35" t="s">
        <v>221</v>
      </c>
      <c r="D163" s="144">
        <f>D164+D166+D168</f>
        <v>44</v>
      </c>
      <c r="E163" s="144">
        <f>E164+E166+E168</f>
        <v>0</v>
      </c>
      <c r="F163" s="144">
        <f>F164+F166+F168</f>
        <v>0</v>
      </c>
      <c r="G163" s="144">
        <f>G164+G166+G168</f>
        <v>44</v>
      </c>
      <c r="H163" s="144">
        <f>H164+H166+H168</f>
        <v>14</v>
      </c>
      <c r="I163" s="26"/>
      <c r="J163" s="2"/>
    </row>
    <row r="164" spans="1:10" ht="45">
      <c r="A164" s="14" t="s">
        <v>373</v>
      </c>
      <c r="B164" s="21"/>
      <c r="C164" s="53" t="s">
        <v>477</v>
      </c>
      <c r="D164" s="144">
        <f>D165</f>
        <v>14</v>
      </c>
      <c r="E164" s="144">
        <f>E165</f>
        <v>0</v>
      </c>
      <c r="F164" s="144">
        <f>F165</f>
        <v>0</v>
      </c>
      <c r="G164" s="144">
        <f>G165</f>
        <v>14</v>
      </c>
      <c r="H164" s="144">
        <f>H165</f>
        <v>14</v>
      </c>
      <c r="I164" s="26"/>
      <c r="J164" s="2"/>
    </row>
    <row r="165" spans="1:10" ht="22.5">
      <c r="A165" s="14" t="s">
        <v>373</v>
      </c>
      <c r="B165" s="21" t="s">
        <v>55</v>
      </c>
      <c r="C165" s="36" t="s">
        <v>436</v>
      </c>
      <c r="D165" s="144">
        <f>ЦСР!E57</f>
        <v>14</v>
      </c>
      <c r="E165" s="144">
        <f>ЦСР!F57</f>
        <v>0</v>
      </c>
      <c r="F165" s="144">
        <f>ЦСР!G57</f>
        <v>0</v>
      </c>
      <c r="G165" s="144">
        <f>ЦСР!H57</f>
        <v>14</v>
      </c>
      <c r="H165" s="144">
        <f>ЦСР!I57</f>
        <v>14</v>
      </c>
      <c r="I165" s="26"/>
      <c r="J165" s="2"/>
    </row>
    <row r="166" spans="1:10" ht="12.75">
      <c r="A166" s="14" t="s">
        <v>370</v>
      </c>
      <c r="B166" s="21"/>
      <c r="C166" s="55" t="s">
        <v>371</v>
      </c>
      <c r="D166" s="144">
        <f>D167</f>
        <v>8</v>
      </c>
      <c r="E166" s="144">
        <f>E167</f>
        <v>0</v>
      </c>
      <c r="F166" s="144">
        <f>F167</f>
        <v>0</v>
      </c>
      <c r="G166" s="144">
        <f>G167</f>
        <v>8</v>
      </c>
      <c r="H166" s="144">
        <f>H167</f>
        <v>0</v>
      </c>
      <c r="I166" s="26"/>
      <c r="J166" s="2"/>
    </row>
    <row r="167" spans="1:10" ht="22.5">
      <c r="A167" s="14" t="s">
        <v>370</v>
      </c>
      <c r="B167" s="21" t="s">
        <v>55</v>
      </c>
      <c r="C167" s="36" t="s">
        <v>436</v>
      </c>
      <c r="D167" s="144">
        <f>ЦСР!E59</f>
        <v>8</v>
      </c>
      <c r="E167" s="144">
        <f>ЦСР!F59</f>
        <v>0</v>
      </c>
      <c r="F167" s="144">
        <f>ЦСР!G59</f>
        <v>0</v>
      </c>
      <c r="G167" s="144">
        <f>ЦСР!H59</f>
        <v>8</v>
      </c>
      <c r="H167" s="144">
        <f>ЦСР!I59</f>
        <v>0</v>
      </c>
      <c r="I167" s="26"/>
      <c r="J167" s="2"/>
    </row>
    <row r="168" spans="1:10" ht="22.5">
      <c r="A168" s="14" t="s">
        <v>402</v>
      </c>
      <c r="B168" s="21"/>
      <c r="C168" s="55" t="s">
        <v>403</v>
      </c>
      <c r="D168" s="144">
        <f>D169</f>
        <v>22</v>
      </c>
      <c r="E168" s="144">
        <f>E169</f>
        <v>0</v>
      </c>
      <c r="F168" s="144">
        <f>F169</f>
        <v>0</v>
      </c>
      <c r="G168" s="144">
        <f>G169</f>
        <v>22</v>
      </c>
      <c r="H168" s="144">
        <f>H169</f>
        <v>0</v>
      </c>
      <c r="I168" s="26"/>
      <c r="J168" s="2"/>
    </row>
    <row r="169" spans="1:10" ht="22.5">
      <c r="A169" s="14" t="s">
        <v>402</v>
      </c>
      <c r="B169" s="21" t="s">
        <v>55</v>
      </c>
      <c r="C169" s="36" t="s">
        <v>436</v>
      </c>
      <c r="D169" s="144">
        <f>ЦСР!E61</f>
        <v>22</v>
      </c>
      <c r="E169" s="144">
        <f>ЦСР!F61</f>
        <v>0</v>
      </c>
      <c r="F169" s="144">
        <f>ЦСР!G61</f>
        <v>0</v>
      </c>
      <c r="G169" s="144">
        <f>ЦСР!H61</f>
        <v>22</v>
      </c>
      <c r="H169" s="144">
        <f>ЦСР!I61</f>
        <v>0</v>
      </c>
      <c r="I169" s="26"/>
      <c r="J169" s="2"/>
    </row>
    <row r="170" spans="1:10" ht="12.75">
      <c r="A170" s="20" t="s">
        <v>236</v>
      </c>
      <c r="B170" s="180"/>
      <c r="C170" s="178" t="s">
        <v>2</v>
      </c>
      <c r="D170" s="145">
        <f aca="true" t="shared" si="15" ref="D170:H171">D171</f>
        <v>76</v>
      </c>
      <c r="E170" s="145">
        <f t="shared" si="15"/>
        <v>0</v>
      </c>
      <c r="F170" s="145">
        <f t="shared" si="15"/>
        <v>0</v>
      </c>
      <c r="G170" s="145">
        <f t="shared" si="15"/>
        <v>90</v>
      </c>
      <c r="H170" s="145">
        <f t="shared" si="15"/>
        <v>90</v>
      </c>
      <c r="I170" s="26"/>
      <c r="J170" s="2"/>
    </row>
    <row r="171" spans="1:10" ht="30" customHeight="1">
      <c r="A171" s="14" t="s">
        <v>237</v>
      </c>
      <c r="B171" s="56"/>
      <c r="C171" s="36" t="s">
        <v>113</v>
      </c>
      <c r="D171" s="144">
        <f t="shared" si="15"/>
        <v>76</v>
      </c>
      <c r="E171" s="144">
        <f t="shared" si="15"/>
        <v>0</v>
      </c>
      <c r="F171" s="144">
        <f t="shared" si="15"/>
        <v>0</v>
      </c>
      <c r="G171" s="144">
        <f t="shared" si="15"/>
        <v>90</v>
      </c>
      <c r="H171" s="144">
        <f t="shared" si="15"/>
        <v>90</v>
      </c>
      <c r="I171" s="26"/>
      <c r="J171" s="2"/>
    </row>
    <row r="172" spans="1:10" ht="12.75">
      <c r="A172" s="14" t="s">
        <v>238</v>
      </c>
      <c r="B172" s="56"/>
      <c r="C172" s="35" t="s">
        <v>221</v>
      </c>
      <c r="D172" s="144">
        <f>D173+D175</f>
        <v>76</v>
      </c>
      <c r="E172" s="144">
        <f>E173+E175</f>
        <v>0</v>
      </c>
      <c r="F172" s="144">
        <f>F173+F175</f>
        <v>0</v>
      </c>
      <c r="G172" s="144">
        <f>G173+G175</f>
        <v>90</v>
      </c>
      <c r="H172" s="144">
        <f>H173+H175</f>
        <v>90</v>
      </c>
      <c r="I172" s="26"/>
      <c r="J172" s="2"/>
    </row>
    <row r="173" spans="1:10" ht="12.75">
      <c r="A173" s="14" t="s">
        <v>239</v>
      </c>
      <c r="B173" s="56"/>
      <c r="C173" s="55" t="s">
        <v>112</v>
      </c>
      <c r="D173" s="144">
        <f>D174</f>
        <v>76</v>
      </c>
      <c r="E173" s="144">
        <f>E174</f>
        <v>0</v>
      </c>
      <c r="F173" s="144">
        <f>F174</f>
        <v>0</v>
      </c>
      <c r="G173" s="144">
        <f>G174</f>
        <v>90</v>
      </c>
      <c r="H173" s="144">
        <f>H174</f>
        <v>90</v>
      </c>
      <c r="I173" s="26"/>
      <c r="J173" s="2"/>
    </row>
    <row r="174" spans="1:10" ht="22.5">
      <c r="A174" s="14" t="s">
        <v>239</v>
      </c>
      <c r="B174" s="21" t="s">
        <v>55</v>
      </c>
      <c r="C174" s="36" t="s">
        <v>436</v>
      </c>
      <c r="D174" s="144">
        <f>ЦСР!E66</f>
        <v>76</v>
      </c>
      <c r="E174" s="144">
        <f>ЦСР!F66</f>
        <v>0</v>
      </c>
      <c r="F174" s="144">
        <f>ЦСР!G66</f>
        <v>0</v>
      </c>
      <c r="G174" s="144">
        <f>ЦСР!H66</f>
        <v>90</v>
      </c>
      <c r="H174" s="144">
        <f>ЦСР!I66</f>
        <v>90</v>
      </c>
      <c r="I174" s="26"/>
      <c r="J174" s="2"/>
    </row>
    <row r="175" spans="1:10" ht="22.5">
      <c r="A175" s="14" t="s">
        <v>404</v>
      </c>
      <c r="B175" s="21"/>
      <c r="C175" s="53" t="s">
        <v>406</v>
      </c>
      <c r="D175" s="144">
        <f>D176</f>
        <v>0</v>
      </c>
      <c r="E175" s="144">
        <f>E176</f>
        <v>0</v>
      </c>
      <c r="F175" s="144">
        <f>F176</f>
        <v>0</v>
      </c>
      <c r="G175" s="144">
        <f>G176</f>
        <v>0</v>
      </c>
      <c r="H175" s="144">
        <f>H176</f>
        <v>0</v>
      </c>
      <c r="I175" s="26"/>
      <c r="J175" s="2"/>
    </row>
    <row r="176" spans="1:10" ht="22.5">
      <c r="A176" s="14" t="s">
        <v>404</v>
      </c>
      <c r="B176" s="21" t="s">
        <v>55</v>
      </c>
      <c r="C176" s="36" t="s">
        <v>436</v>
      </c>
      <c r="D176" s="144">
        <f>ЦСР!E68</f>
        <v>0</v>
      </c>
      <c r="E176" s="144">
        <f>ЦСР!F68</f>
        <v>0</v>
      </c>
      <c r="F176" s="144">
        <f>ЦСР!G68</f>
        <v>0</v>
      </c>
      <c r="G176" s="144">
        <f>ЦСР!H68</f>
        <v>0</v>
      </c>
      <c r="H176" s="144">
        <f>ЦСР!I68</f>
        <v>0</v>
      </c>
      <c r="I176" s="26"/>
      <c r="J176" s="2"/>
    </row>
    <row r="177" spans="1:10" ht="22.5">
      <c r="A177" s="20" t="s">
        <v>316</v>
      </c>
      <c r="B177" s="20"/>
      <c r="C177" s="126" t="s">
        <v>475</v>
      </c>
      <c r="D177" s="145">
        <f>D178</f>
        <v>850</v>
      </c>
      <c r="E177" s="145" t="e">
        <f>E178</f>
        <v>#REF!</v>
      </c>
      <c r="F177" s="145" t="e">
        <f>F178</f>
        <v>#REF!</v>
      </c>
      <c r="G177" s="145">
        <f>G178</f>
        <v>0</v>
      </c>
      <c r="H177" s="145">
        <f>H178</f>
        <v>0</v>
      </c>
      <c r="I177" s="26"/>
      <c r="J177" s="2"/>
    </row>
    <row r="178" spans="1:10" ht="12.75">
      <c r="A178" s="20" t="s">
        <v>317</v>
      </c>
      <c r="B178" s="20"/>
      <c r="C178" s="179" t="s">
        <v>159</v>
      </c>
      <c r="D178" s="144">
        <f>D179+D188+D199</f>
        <v>850</v>
      </c>
      <c r="E178" s="144" t="e">
        <f>E179+E188+E199</f>
        <v>#REF!</v>
      </c>
      <c r="F178" s="144" t="e">
        <f>F179+F188+F199</f>
        <v>#REF!</v>
      </c>
      <c r="G178" s="144">
        <f>G179+G188+G199</f>
        <v>0</v>
      </c>
      <c r="H178" s="144">
        <f>H179+H188+H199</f>
        <v>0</v>
      </c>
      <c r="I178" s="26"/>
      <c r="J178" s="2"/>
    </row>
    <row r="179" spans="1:10" ht="22.5" hidden="1">
      <c r="A179" s="14" t="s">
        <v>318</v>
      </c>
      <c r="B179" s="14"/>
      <c r="C179" s="35" t="s">
        <v>207</v>
      </c>
      <c r="D179" s="144">
        <f>D180</f>
        <v>0</v>
      </c>
      <c r="E179" s="144">
        <f>E180</f>
        <v>0</v>
      </c>
      <c r="F179" s="144">
        <f>F180</f>
        <v>0</v>
      </c>
      <c r="G179" s="144">
        <f>G180</f>
        <v>0</v>
      </c>
      <c r="H179" s="144">
        <f>H180</f>
        <v>0</v>
      </c>
      <c r="I179" s="26"/>
      <c r="J179" s="2"/>
    </row>
    <row r="180" spans="1:10" ht="12.75" hidden="1">
      <c r="A180" s="14" t="s">
        <v>319</v>
      </c>
      <c r="B180" s="14"/>
      <c r="C180" s="35" t="s">
        <v>221</v>
      </c>
      <c r="D180" s="144">
        <f>D181+D183</f>
        <v>0</v>
      </c>
      <c r="E180" s="144">
        <f>E181+E183</f>
        <v>0</v>
      </c>
      <c r="F180" s="144">
        <f>F181+F183</f>
        <v>0</v>
      </c>
      <c r="G180" s="144">
        <f>G181+G183</f>
        <v>0</v>
      </c>
      <c r="H180" s="144">
        <f>H181+H183</f>
        <v>0</v>
      </c>
      <c r="I180" s="26"/>
      <c r="J180" s="2"/>
    </row>
    <row r="181" spans="1:10" ht="33.75" hidden="1">
      <c r="A181" s="14" t="s">
        <v>320</v>
      </c>
      <c r="B181" s="14"/>
      <c r="C181" s="112" t="s">
        <v>193</v>
      </c>
      <c r="D181" s="144">
        <f>D182</f>
        <v>0</v>
      </c>
      <c r="E181" s="144">
        <f>E182</f>
        <v>0</v>
      </c>
      <c r="F181" s="144">
        <f>F182</f>
        <v>0</v>
      </c>
      <c r="G181" s="144">
        <f>G182</f>
        <v>0</v>
      </c>
      <c r="H181" s="144">
        <f>H182</f>
        <v>0</v>
      </c>
      <c r="I181" s="26"/>
      <c r="J181" s="2"/>
    </row>
    <row r="182" spans="1:10" ht="22.5" hidden="1">
      <c r="A182" s="14" t="s">
        <v>320</v>
      </c>
      <c r="B182" s="14" t="s">
        <v>55</v>
      </c>
      <c r="C182" s="36" t="s">
        <v>436</v>
      </c>
      <c r="D182" s="144">
        <f>ЦСР!E230</f>
        <v>0</v>
      </c>
      <c r="E182" s="144">
        <f>ЦСР!F230</f>
        <v>0</v>
      </c>
      <c r="F182" s="144">
        <f>ЦСР!G230</f>
        <v>0</v>
      </c>
      <c r="G182" s="144">
        <f>ЦСР!H230</f>
        <v>0</v>
      </c>
      <c r="H182" s="144">
        <f>ЦСР!I230</f>
        <v>0</v>
      </c>
      <c r="I182" s="26"/>
      <c r="J182" s="2"/>
    </row>
    <row r="183" spans="1:10" ht="33.75" hidden="1">
      <c r="A183" s="14" t="s">
        <v>400</v>
      </c>
      <c r="B183" s="14"/>
      <c r="C183" s="53" t="s">
        <v>401</v>
      </c>
      <c r="D183" s="144">
        <f>D184</f>
        <v>0</v>
      </c>
      <c r="E183" s="144">
        <f>E184</f>
        <v>0</v>
      </c>
      <c r="F183" s="144">
        <f>F184</f>
        <v>0</v>
      </c>
      <c r="G183" s="144">
        <f>G184</f>
        <v>0</v>
      </c>
      <c r="H183" s="144">
        <f>H184</f>
        <v>0</v>
      </c>
      <c r="I183" s="26"/>
      <c r="J183" s="2"/>
    </row>
    <row r="184" spans="1:10" ht="22.5" hidden="1">
      <c r="A184" s="14" t="s">
        <v>400</v>
      </c>
      <c r="B184" s="14" t="s">
        <v>55</v>
      </c>
      <c r="C184" s="36" t="s">
        <v>436</v>
      </c>
      <c r="D184" s="144">
        <f>ЦСР!E232</f>
        <v>0</v>
      </c>
      <c r="E184" s="144">
        <f>ЦСР!F232</f>
        <v>0</v>
      </c>
      <c r="F184" s="144">
        <f>ЦСР!G232</f>
        <v>0</v>
      </c>
      <c r="G184" s="144">
        <f>ЦСР!H232</f>
        <v>0</v>
      </c>
      <c r="H184" s="144">
        <f>ЦСР!I232</f>
        <v>0</v>
      </c>
      <c r="I184" s="26"/>
      <c r="J184" s="2"/>
    </row>
    <row r="185" spans="1:10" ht="22.5" hidden="1">
      <c r="A185" s="14" t="s">
        <v>407</v>
      </c>
      <c r="B185" s="14"/>
      <c r="C185" s="53" t="s">
        <v>409</v>
      </c>
      <c r="D185" s="144"/>
      <c r="E185" s="150"/>
      <c r="F185" s="150"/>
      <c r="G185" s="144"/>
      <c r="H185" s="144"/>
      <c r="I185" s="26"/>
      <c r="J185" s="2"/>
    </row>
    <row r="186" spans="1:10" ht="12.75" hidden="1">
      <c r="A186" s="14" t="s">
        <v>408</v>
      </c>
      <c r="B186" s="14"/>
      <c r="C186" s="35" t="s">
        <v>64</v>
      </c>
      <c r="D186" s="144"/>
      <c r="E186" s="150"/>
      <c r="F186" s="150"/>
      <c r="G186" s="144"/>
      <c r="H186" s="144"/>
      <c r="I186" s="26"/>
      <c r="J186" s="2"/>
    </row>
    <row r="187" spans="1:10" ht="22.5" hidden="1">
      <c r="A187" s="14" t="s">
        <v>408</v>
      </c>
      <c r="B187" s="14" t="s">
        <v>55</v>
      </c>
      <c r="C187" s="36" t="s">
        <v>56</v>
      </c>
      <c r="D187" s="144"/>
      <c r="E187" s="150"/>
      <c r="F187" s="150"/>
      <c r="G187" s="144"/>
      <c r="H187" s="144"/>
      <c r="I187" s="26"/>
      <c r="J187" s="2"/>
    </row>
    <row r="188" spans="1:10" ht="12.75" hidden="1">
      <c r="A188" s="14" t="s">
        <v>321</v>
      </c>
      <c r="B188" s="14"/>
      <c r="C188" s="66" t="s">
        <v>208</v>
      </c>
      <c r="D188" s="144">
        <f aca="true" t="shared" si="16" ref="D188:H189">D189</f>
        <v>0</v>
      </c>
      <c r="E188" s="144" t="e">
        <f t="shared" si="16"/>
        <v>#REF!</v>
      </c>
      <c r="F188" s="144" t="e">
        <f t="shared" si="16"/>
        <v>#REF!</v>
      </c>
      <c r="G188" s="144">
        <f t="shared" si="16"/>
        <v>0</v>
      </c>
      <c r="H188" s="144">
        <f t="shared" si="16"/>
        <v>0</v>
      </c>
      <c r="I188" s="26"/>
      <c r="J188" s="2"/>
    </row>
    <row r="189" spans="1:10" ht="12.75" hidden="1">
      <c r="A189" s="14" t="s">
        <v>322</v>
      </c>
      <c r="B189" s="14"/>
      <c r="C189" s="35" t="s">
        <v>221</v>
      </c>
      <c r="D189" s="144">
        <f t="shared" si="16"/>
        <v>0</v>
      </c>
      <c r="E189" s="144" t="e">
        <f t="shared" si="16"/>
        <v>#REF!</v>
      </c>
      <c r="F189" s="144" t="e">
        <f t="shared" si="16"/>
        <v>#REF!</v>
      </c>
      <c r="G189" s="144">
        <f t="shared" si="16"/>
        <v>0</v>
      </c>
      <c r="H189" s="144">
        <f t="shared" si="16"/>
        <v>0</v>
      </c>
      <c r="I189" s="26"/>
      <c r="J189" s="2"/>
    </row>
    <row r="190" spans="1:10" ht="12.75" hidden="1">
      <c r="A190" s="14" t="s">
        <v>323</v>
      </c>
      <c r="B190" s="14"/>
      <c r="C190" s="55" t="s">
        <v>368</v>
      </c>
      <c r="D190" s="144">
        <f>D191</f>
        <v>0</v>
      </c>
      <c r="E190" s="144" t="e">
        <f>E191</f>
        <v>#REF!</v>
      </c>
      <c r="F190" s="144" t="e">
        <f>F191</f>
        <v>#REF!</v>
      </c>
      <c r="G190" s="144">
        <f>G191</f>
        <v>0</v>
      </c>
      <c r="H190" s="144">
        <f>H191</f>
        <v>0</v>
      </c>
      <c r="I190" s="26"/>
      <c r="J190" s="2"/>
    </row>
    <row r="191" spans="1:10" ht="22.5" hidden="1">
      <c r="A191" s="14" t="s">
        <v>323</v>
      </c>
      <c r="B191" s="14" t="s">
        <v>75</v>
      </c>
      <c r="C191" s="35" t="s">
        <v>367</v>
      </c>
      <c r="D191" s="144">
        <f>ЦСР!E239</f>
        <v>0</v>
      </c>
      <c r="E191" s="144" t="e">
        <f>ЦСР!F239</f>
        <v>#REF!</v>
      </c>
      <c r="F191" s="144" t="e">
        <f>ЦСР!G239</f>
        <v>#REF!</v>
      </c>
      <c r="G191" s="144">
        <f>ЦСР!H239</f>
        <v>0</v>
      </c>
      <c r="H191" s="144">
        <f>ЦСР!I239</f>
        <v>0</v>
      </c>
      <c r="I191" s="26"/>
      <c r="J191" s="2"/>
    </row>
    <row r="192" spans="1:10" ht="22.5" hidden="1">
      <c r="A192" s="14" t="s">
        <v>324</v>
      </c>
      <c r="B192" s="14"/>
      <c r="C192" s="35" t="s">
        <v>213</v>
      </c>
      <c r="D192" s="144"/>
      <c r="E192" s="150"/>
      <c r="F192" s="150"/>
      <c r="G192" s="144"/>
      <c r="H192" s="144"/>
      <c r="I192" s="26"/>
      <c r="J192" s="2"/>
    </row>
    <row r="193" spans="1:10" ht="12.75" hidden="1">
      <c r="A193" s="14" t="s">
        <v>325</v>
      </c>
      <c r="B193" s="14"/>
      <c r="C193" s="35" t="s">
        <v>64</v>
      </c>
      <c r="D193" s="144"/>
      <c r="E193" s="150"/>
      <c r="F193" s="150"/>
      <c r="G193" s="144"/>
      <c r="H193" s="144"/>
      <c r="I193" s="26"/>
      <c r="J193" s="2"/>
    </row>
    <row r="194" spans="1:10" ht="22.5" hidden="1">
      <c r="A194" s="14" t="s">
        <v>325</v>
      </c>
      <c r="B194" s="14" t="s">
        <v>55</v>
      </c>
      <c r="C194" s="36" t="s">
        <v>56</v>
      </c>
      <c r="D194" s="144"/>
      <c r="E194" s="150"/>
      <c r="F194" s="150"/>
      <c r="G194" s="144"/>
      <c r="H194" s="144"/>
      <c r="I194" s="26"/>
      <c r="J194" s="2"/>
    </row>
    <row r="195" spans="1:10" ht="22.5" hidden="1">
      <c r="A195" s="14" t="s">
        <v>326</v>
      </c>
      <c r="B195" s="14"/>
      <c r="C195" s="35" t="s">
        <v>214</v>
      </c>
      <c r="D195" s="144"/>
      <c r="E195" s="150"/>
      <c r="F195" s="150"/>
      <c r="G195" s="144"/>
      <c r="H195" s="144"/>
      <c r="I195" s="26"/>
      <c r="J195" s="2"/>
    </row>
    <row r="196" spans="1:10" ht="12.75" hidden="1">
      <c r="A196" s="14" t="s">
        <v>327</v>
      </c>
      <c r="B196" s="14"/>
      <c r="C196" s="35" t="s">
        <v>64</v>
      </c>
      <c r="D196" s="144"/>
      <c r="E196" s="150"/>
      <c r="F196" s="150"/>
      <c r="G196" s="144"/>
      <c r="H196" s="144"/>
      <c r="I196" s="26"/>
      <c r="J196" s="2"/>
    </row>
    <row r="197" spans="1:10" ht="12.75" hidden="1">
      <c r="A197" s="14" t="s">
        <v>327</v>
      </c>
      <c r="B197" s="14" t="s">
        <v>75</v>
      </c>
      <c r="C197" s="35" t="s">
        <v>76</v>
      </c>
      <c r="D197" s="144"/>
      <c r="E197" s="150"/>
      <c r="F197" s="150"/>
      <c r="G197" s="144"/>
      <c r="H197" s="144"/>
      <c r="I197" s="26"/>
      <c r="J197" s="2"/>
    </row>
    <row r="198" spans="1:10" ht="22.5">
      <c r="A198" s="14" t="s">
        <v>328</v>
      </c>
      <c r="B198" s="14"/>
      <c r="C198" s="55" t="s">
        <v>343</v>
      </c>
      <c r="D198" s="144">
        <f aca="true" t="shared" si="17" ref="D198:H199">D199</f>
        <v>850</v>
      </c>
      <c r="E198" s="144" t="e">
        <f t="shared" si="17"/>
        <v>#REF!</v>
      </c>
      <c r="F198" s="144" t="e">
        <f t="shared" si="17"/>
        <v>#REF!</v>
      </c>
      <c r="G198" s="144">
        <f t="shared" si="17"/>
        <v>0</v>
      </c>
      <c r="H198" s="144">
        <f t="shared" si="17"/>
        <v>0</v>
      </c>
      <c r="I198" s="26"/>
      <c r="J198" s="2"/>
    </row>
    <row r="199" spans="1:10" ht="56.25">
      <c r="A199" s="14" t="s">
        <v>434</v>
      </c>
      <c r="B199" s="14"/>
      <c r="C199" s="35" t="s">
        <v>426</v>
      </c>
      <c r="D199" s="144">
        <f t="shared" si="17"/>
        <v>850</v>
      </c>
      <c r="E199" s="144" t="e">
        <f t="shared" si="17"/>
        <v>#REF!</v>
      </c>
      <c r="F199" s="144" t="e">
        <f t="shared" si="17"/>
        <v>#REF!</v>
      </c>
      <c r="G199" s="144">
        <f t="shared" si="17"/>
        <v>0</v>
      </c>
      <c r="H199" s="144">
        <f t="shared" si="17"/>
        <v>0</v>
      </c>
      <c r="I199" s="26"/>
      <c r="J199" s="2"/>
    </row>
    <row r="200" spans="1:10" ht="33.75">
      <c r="A200" s="14" t="s">
        <v>435</v>
      </c>
      <c r="B200" s="14"/>
      <c r="C200" s="53" t="s">
        <v>427</v>
      </c>
      <c r="D200" s="144">
        <f>D201</f>
        <v>850</v>
      </c>
      <c r="E200" s="144" t="e">
        <f>E201</f>
        <v>#REF!</v>
      </c>
      <c r="F200" s="144" t="e">
        <f>F201</f>
        <v>#REF!</v>
      </c>
      <c r="G200" s="144">
        <f>G201</f>
        <v>0</v>
      </c>
      <c r="H200" s="144">
        <f>H201</f>
        <v>0</v>
      </c>
      <c r="I200" s="26"/>
      <c r="J200" s="2"/>
    </row>
    <row r="201" spans="1:10" ht="22.5">
      <c r="A201" s="14" t="s">
        <v>435</v>
      </c>
      <c r="B201" s="14" t="s">
        <v>55</v>
      </c>
      <c r="C201" s="36" t="s">
        <v>436</v>
      </c>
      <c r="D201" s="144">
        <f>ЦСР!E249</f>
        <v>850</v>
      </c>
      <c r="E201" s="144" t="e">
        <f>ЦСР!F249</f>
        <v>#REF!</v>
      </c>
      <c r="F201" s="144" t="e">
        <f>ЦСР!G249</f>
        <v>#REF!</v>
      </c>
      <c r="G201" s="144">
        <f>ЦСР!H249</f>
        <v>0</v>
      </c>
      <c r="H201" s="144">
        <f>ЦСР!I249</f>
        <v>0</v>
      </c>
      <c r="I201" s="26"/>
      <c r="J201" s="2"/>
    </row>
    <row r="202" spans="1:10" ht="48.75" customHeight="1">
      <c r="A202" s="44" t="s">
        <v>391</v>
      </c>
      <c r="B202" s="44"/>
      <c r="C202" s="38" t="s">
        <v>384</v>
      </c>
      <c r="D202" s="145">
        <f aca="true" t="shared" si="18" ref="D202:H204">D203</f>
        <v>100</v>
      </c>
      <c r="E202" s="145">
        <f t="shared" si="18"/>
        <v>0</v>
      </c>
      <c r="F202" s="145">
        <f t="shared" si="18"/>
        <v>0</v>
      </c>
      <c r="G202" s="145">
        <f t="shared" si="18"/>
        <v>100</v>
      </c>
      <c r="H202" s="145">
        <f t="shared" si="18"/>
        <v>100</v>
      </c>
      <c r="I202" s="26"/>
      <c r="J202" s="2"/>
    </row>
    <row r="203" spans="1:10" ht="35.25" customHeight="1">
      <c r="A203" s="44" t="s">
        <v>392</v>
      </c>
      <c r="B203" s="44"/>
      <c r="C203" s="179" t="s">
        <v>387</v>
      </c>
      <c r="D203" s="145">
        <f t="shared" si="18"/>
        <v>100</v>
      </c>
      <c r="E203" s="145">
        <f t="shared" si="18"/>
        <v>0</v>
      </c>
      <c r="F203" s="145">
        <f t="shared" si="18"/>
        <v>0</v>
      </c>
      <c r="G203" s="145">
        <f t="shared" si="18"/>
        <v>100</v>
      </c>
      <c r="H203" s="145">
        <f t="shared" si="18"/>
        <v>100</v>
      </c>
      <c r="I203" s="26"/>
      <c r="J203" s="2"/>
    </row>
    <row r="204" spans="1:10" ht="26.25" customHeight="1">
      <c r="A204" s="51" t="s">
        <v>393</v>
      </c>
      <c r="B204" s="51"/>
      <c r="C204" s="35" t="s">
        <v>385</v>
      </c>
      <c r="D204" s="144">
        <f t="shared" si="18"/>
        <v>100</v>
      </c>
      <c r="E204" s="144">
        <f t="shared" si="18"/>
        <v>0</v>
      </c>
      <c r="F204" s="144">
        <f t="shared" si="18"/>
        <v>0</v>
      </c>
      <c r="G204" s="144">
        <f t="shared" si="18"/>
        <v>100</v>
      </c>
      <c r="H204" s="144">
        <f t="shared" si="18"/>
        <v>100</v>
      </c>
      <c r="I204" s="26"/>
      <c r="J204" s="2"/>
    </row>
    <row r="205" spans="1:10" ht="12.75">
      <c r="A205" s="51" t="s">
        <v>394</v>
      </c>
      <c r="B205" s="51"/>
      <c r="C205" s="35" t="s">
        <v>221</v>
      </c>
      <c r="D205" s="144">
        <f>D206+D208</f>
        <v>100</v>
      </c>
      <c r="E205" s="144">
        <f>E206+E208</f>
        <v>0</v>
      </c>
      <c r="F205" s="144">
        <f>F206+F208</f>
        <v>0</v>
      </c>
      <c r="G205" s="144">
        <f>G206+G208</f>
        <v>100</v>
      </c>
      <c r="H205" s="144">
        <f>H206+H208</f>
        <v>100</v>
      </c>
      <c r="I205" s="26"/>
      <c r="J205" s="2"/>
    </row>
    <row r="206" spans="1:10" ht="22.5" customHeight="1">
      <c r="A206" s="51" t="s">
        <v>395</v>
      </c>
      <c r="B206" s="51"/>
      <c r="C206" s="53" t="s">
        <v>386</v>
      </c>
      <c r="D206" s="144">
        <f>D207</f>
        <v>0</v>
      </c>
      <c r="E206" s="144">
        <f>E207</f>
        <v>0</v>
      </c>
      <c r="F206" s="144">
        <f>F207</f>
        <v>0</v>
      </c>
      <c r="G206" s="144">
        <f>G207</f>
        <v>0</v>
      </c>
      <c r="H206" s="144">
        <f>H207</f>
        <v>0</v>
      </c>
      <c r="I206" s="26"/>
      <c r="J206" s="2"/>
    </row>
    <row r="207" spans="1:10" ht="24" customHeight="1">
      <c r="A207" s="51" t="s">
        <v>395</v>
      </c>
      <c r="B207" s="51" t="s">
        <v>55</v>
      </c>
      <c r="C207" s="35" t="s">
        <v>56</v>
      </c>
      <c r="D207" s="144">
        <f>ЦСР!E203</f>
        <v>0</v>
      </c>
      <c r="E207" s="144">
        <f>ЦСР!F203</f>
        <v>0</v>
      </c>
      <c r="F207" s="144">
        <f>ЦСР!G203</f>
        <v>0</v>
      </c>
      <c r="G207" s="144">
        <f>ЦСР!H203</f>
        <v>0</v>
      </c>
      <c r="H207" s="144">
        <f>ЦСР!I203</f>
        <v>0</v>
      </c>
      <c r="I207" s="26"/>
      <c r="J207" s="2"/>
    </row>
    <row r="208" spans="1:10" ht="17.25" customHeight="1">
      <c r="A208" s="14" t="s">
        <v>397</v>
      </c>
      <c r="B208" s="14"/>
      <c r="C208" s="53" t="s">
        <v>476</v>
      </c>
      <c r="D208" s="144">
        <f>D209</f>
        <v>100</v>
      </c>
      <c r="E208" s="144">
        <f>E209</f>
        <v>0</v>
      </c>
      <c r="F208" s="144">
        <f>F209</f>
        <v>0</v>
      </c>
      <c r="G208" s="144">
        <f>G209</f>
        <v>100</v>
      </c>
      <c r="H208" s="144">
        <f>H209</f>
        <v>100</v>
      </c>
      <c r="I208" s="26"/>
      <c r="J208" s="2"/>
    </row>
    <row r="209" spans="1:10" ht="24" customHeight="1">
      <c r="A209" s="14" t="s">
        <v>397</v>
      </c>
      <c r="B209" s="14" t="s">
        <v>55</v>
      </c>
      <c r="C209" s="36" t="s">
        <v>56</v>
      </c>
      <c r="D209" s="144">
        <f>ЦСР!E205</f>
        <v>100</v>
      </c>
      <c r="E209" s="144">
        <f>ЦСР!F205</f>
        <v>0</v>
      </c>
      <c r="F209" s="144">
        <f>ЦСР!G205</f>
        <v>0</v>
      </c>
      <c r="G209" s="144">
        <f>ЦСР!H205</f>
        <v>100</v>
      </c>
      <c r="H209" s="144">
        <f>ЦСР!I205</f>
        <v>100</v>
      </c>
      <c r="I209" s="26"/>
      <c r="J209" s="2"/>
    </row>
    <row r="210" spans="1:10" ht="12.75">
      <c r="A210" s="44" t="s">
        <v>219</v>
      </c>
      <c r="B210" s="51"/>
      <c r="C210" s="38" t="s">
        <v>60</v>
      </c>
      <c r="D210" s="145">
        <f>D211+D218+D244</f>
        <v>958.55</v>
      </c>
      <c r="E210" s="145" t="e">
        <f>E211+E218+E244</f>
        <v>#REF!</v>
      </c>
      <c r="F210" s="145" t="e">
        <f>F211+F218+F244</f>
        <v>#REF!</v>
      </c>
      <c r="G210" s="145">
        <f>G211+G218+G244</f>
        <v>858.55</v>
      </c>
      <c r="H210" s="145">
        <f>H211+H218+H244</f>
        <v>858.55</v>
      </c>
      <c r="I210" s="26"/>
      <c r="J210" s="2"/>
    </row>
    <row r="211" spans="1:10" ht="12.75">
      <c r="A211" s="20" t="s">
        <v>240</v>
      </c>
      <c r="B211" s="74"/>
      <c r="C211" s="38" t="s">
        <v>243</v>
      </c>
      <c r="D211" s="145">
        <f>D212+D215</f>
        <v>14.85</v>
      </c>
      <c r="E211" s="145" t="e">
        <f>E212+E215</f>
        <v>#REF!</v>
      </c>
      <c r="F211" s="145" t="e">
        <f>F212+F215</f>
        <v>#REF!</v>
      </c>
      <c r="G211" s="145">
        <f>G212+G215</f>
        <v>14.85</v>
      </c>
      <c r="H211" s="145">
        <f>H212+H215</f>
        <v>14.85</v>
      </c>
      <c r="I211" s="26"/>
      <c r="J211" s="2"/>
    </row>
    <row r="212" spans="1:10" ht="22.5">
      <c r="A212" s="14" t="s">
        <v>447</v>
      </c>
      <c r="B212" s="74"/>
      <c r="C212" s="53" t="s">
        <v>356</v>
      </c>
      <c r="D212" s="144">
        <f aca="true" t="shared" si="19" ref="D212:H213">D213</f>
        <v>0.15</v>
      </c>
      <c r="E212" s="144" t="e">
        <f t="shared" si="19"/>
        <v>#REF!</v>
      </c>
      <c r="F212" s="144" t="e">
        <f t="shared" si="19"/>
        <v>#REF!</v>
      </c>
      <c r="G212" s="144">
        <f t="shared" si="19"/>
        <v>0.15</v>
      </c>
      <c r="H212" s="144">
        <f t="shared" si="19"/>
        <v>0.15</v>
      </c>
      <c r="I212" s="26"/>
      <c r="J212" s="2"/>
    </row>
    <row r="213" spans="1:10" ht="45">
      <c r="A213" s="14" t="s">
        <v>241</v>
      </c>
      <c r="B213" s="74"/>
      <c r="C213" s="35" t="s">
        <v>437</v>
      </c>
      <c r="D213" s="144">
        <f t="shared" si="19"/>
        <v>0.15</v>
      </c>
      <c r="E213" s="144" t="e">
        <f t="shared" si="19"/>
        <v>#REF!</v>
      </c>
      <c r="F213" s="144" t="e">
        <f t="shared" si="19"/>
        <v>#REF!</v>
      </c>
      <c r="G213" s="144">
        <f t="shared" si="19"/>
        <v>0.15</v>
      </c>
      <c r="H213" s="144">
        <f t="shared" si="19"/>
        <v>0.15</v>
      </c>
      <c r="I213" s="26"/>
      <c r="J213" s="2"/>
    </row>
    <row r="214" spans="1:10" ht="22.5">
      <c r="A214" s="14" t="s">
        <v>241</v>
      </c>
      <c r="B214" s="21" t="s">
        <v>55</v>
      </c>
      <c r="C214" s="36" t="s">
        <v>436</v>
      </c>
      <c r="D214" s="144">
        <f>ЦСР!E74</f>
        <v>0.15</v>
      </c>
      <c r="E214" s="144" t="e">
        <f>ЦСР!F74</f>
        <v>#REF!</v>
      </c>
      <c r="F214" s="144" t="e">
        <f>ЦСР!G74</f>
        <v>#REF!</v>
      </c>
      <c r="G214" s="144">
        <f>ЦСР!H74</f>
        <v>0.15</v>
      </c>
      <c r="H214" s="144">
        <f>ЦСР!I74</f>
        <v>0.15</v>
      </c>
      <c r="I214" s="26"/>
      <c r="J214" s="2"/>
    </row>
    <row r="215" spans="1:10" ht="12.75">
      <c r="A215" s="14" t="s">
        <v>381</v>
      </c>
      <c r="B215" s="21"/>
      <c r="C215" s="35" t="s">
        <v>221</v>
      </c>
      <c r="D215" s="144">
        <f aca="true" t="shared" si="20" ref="D215:H216">D216</f>
        <v>14.7</v>
      </c>
      <c r="E215" s="144">
        <f t="shared" si="20"/>
        <v>0</v>
      </c>
      <c r="F215" s="144">
        <f t="shared" si="20"/>
        <v>0</v>
      </c>
      <c r="G215" s="144">
        <f t="shared" si="20"/>
        <v>14.7</v>
      </c>
      <c r="H215" s="144">
        <f t="shared" si="20"/>
        <v>14.7</v>
      </c>
      <c r="I215" s="26"/>
      <c r="J215" s="2"/>
    </row>
    <row r="216" spans="1:10" ht="12.75">
      <c r="A216" s="14" t="s">
        <v>382</v>
      </c>
      <c r="B216" s="21"/>
      <c r="C216" s="36" t="s">
        <v>383</v>
      </c>
      <c r="D216" s="144">
        <f t="shared" si="20"/>
        <v>14.7</v>
      </c>
      <c r="E216" s="144">
        <f t="shared" si="20"/>
        <v>0</v>
      </c>
      <c r="F216" s="144">
        <f t="shared" si="20"/>
        <v>0</v>
      </c>
      <c r="G216" s="144">
        <f t="shared" si="20"/>
        <v>14.7</v>
      </c>
      <c r="H216" s="144">
        <f t="shared" si="20"/>
        <v>14.7</v>
      </c>
      <c r="I216" s="26"/>
      <c r="J216" s="2"/>
    </row>
    <row r="217" spans="1:10" ht="12.75">
      <c r="A217" s="14" t="s">
        <v>382</v>
      </c>
      <c r="B217" s="21" t="s">
        <v>58</v>
      </c>
      <c r="C217" s="36" t="s">
        <v>59</v>
      </c>
      <c r="D217" s="144">
        <f>ЦСР!E77</f>
        <v>14.7</v>
      </c>
      <c r="E217" s="144">
        <f>ЦСР!F77</f>
        <v>0</v>
      </c>
      <c r="F217" s="144">
        <f>ЦСР!G77</f>
        <v>0</v>
      </c>
      <c r="G217" s="144">
        <f>ЦСР!H77</f>
        <v>14.7</v>
      </c>
      <c r="H217" s="144">
        <f>ЦСР!I77</f>
        <v>14.7</v>
      </c>
      <c r="I217" s="26"/>
      <c r="J217" s="2"/>
    </row>
    <row r="218" spans="1:10" ht="32.25">
      <c r="A218" s="20" t="s">
        <v>363</v>
      </c>
      <c r="B218" s="20"/>
      <c r="C218" s="179" t="s">
        <v>364</v>
      </c>
      <c r="D218" s="145">
        <f aca="true" t="shared" si="21" ref="D218:H219">D219</f>
        <v>800</v>
      </c>
      <c r="E218" s="145" t="e">
        <f t="shared" si="21"/>
        <v>#REF!</v>
      </c>
      <c r="F218" s="145" t="e">
        <f t="shared" si="21"/>
        <v>#REF!</v>
      </c>
      <c r="G218" s="145">
        <f t="shared" si="21"/>
        <v>700</v>
      </c>
      <c r="H218" s="145">
        <f t="shared" si="21"/>
        <v>700</v>
      </c>
      <c r="I218" s="26"/>
      <c r="J218" s="2"/>
    </row>
    <row r="219" spans="1:10" ht="12.75">
      <c r="A219" s="14" t="s">
        <v>363</v>
      </c>
      <c r="B219" s="14"/>
      <c r="C219" s="53" t="s">
        <v>243</v>
      </c>
      <c r="D219" s="144">
        <f t="shared" si="21"/>
        <v>800</v>
      </c>
      <c r="E219" s="144" t="e">
        <f t="shared" si="21"/>
        <v>#REF!</v>
      </c>
      <c r="F219" s="144" t="e">
        <f t="shared" si="21"/>
        <v>#REF!</v>
      </c>
      <c r="G219" s="144">
        <f t="shared" si="21"/>
        <v>700</v>
      </c>
      <c r="H219" s="144">
        <f t="shared" si="21"/>
        <v>700</v>
      </c>
      <c r="I219" s="26"/>
      <c r="J219" s="2"/>
    </row>
    <row r="220" spans="1:10" ht="12.75">
      <c r="A220" s="14" t="s">
        <v>365</v>
      </c>
      <c r="B220" s="14"/>
      <c r="C220" s="35" t="s">
        <v>221</v>
      </c>
      <c r="D220" s="189">
        <f>D221</f>
        <v>800</v>
      </c>
      <c r="E220" s="189" t="e">
        <f>E221</f>
        <v>#REF!</v>
      </c>
      <c r="F220" s="189" t="e">
        <f>F221</f>
        <v>#REF!</v>
      </c>
      <c r="G220" s="189">
        <f>G221</f>
        <v>700</v>
      </c>
      <c r="H220" s="189">
        <f>H221</f>
        <v>700</v>
      </c>
      <c r="I220" s="26"/>
      <c r="J220" s="2"/>
    </row>
    <row r="221" spans="1:10" ht="12.75">
      <c r="A221" s="14" t="s">
        <v>366</v>
      </c>
      <c r="B221" s="14" t="s">
        <v>8</v>
      </c>
      <c r="C221" s="36" t="s">
        <v>9</v>
      </c>
      <c r="D221" s="144">
        <f>ЦСР!E374</f>
        <v>800</v>
      </c>
      <c r="E221" s="144" t="e">
        <f>ЦСР!F374</f>
        <v>#REF!</v>
      </c>
      <c r="F221" s="144" t="e">
        <f>ЦСР!G374</f>
        <v>#REF!</v>
      </c>
      <c r="G221" s="144">
        <f>ЦСР!H374</f>
        <v>700</v>
      </c>
      <c r="H221" s="144">
        <f>ЦСР!I374</f>
        <v>700</v>
      </c>
      <c r="I221" s="26"/>
      <c r="J221" s="2"/>
    </row>
    <row r="222" spans="1:10" ht="12.75" hidden="1">
      <c r="A222" s="116"/>
      <c r="B222" s="116"/>
      <c r="C222" s="117" t="s">
        <v>28</v>
      </c>
      <c r="D222" s="122">
        <f aca="true" t="shared" si="22" ref="D222:F224">D223</f>
        <v>0</v>
      </c>
      <c r="E222" s="137" t="e">
        <f t="shared" si="22"/>
        <v>#REF!</v>
      </c>
      <c r="F222" s="138" t="e">
        <f t="shared" si="22"/>
        <v>#REF!</v>
      </c>
      <c r="G222" s="135"/>
      <c r="H222" s="190"/>
      <c r="I222" s="26"/>
      <c r="J222" s="2"/>
    </row>
    <row r="223" spans="1:10" s="6" customFormat="1" ht="12.75" hidden="1">
      <c r="A223" s="20"/>
      <c r="B223" s="20"/>
      <c r="C223" s="34" t="s">
        <v>30</v>
      </c>
      <c r="D223" s="108">
        <f t="shared" si="22"/>
        <v>0</v>
      </c>
      <c r="E223" s="103" t="e">
        <f t="shared" si="22"/>
        <v>#REF!</v>
      </c>
      <c r="F223" s="81" t="e">
        <f t="shared" si="22"/>
        <v>#REF!</v>
      </c>
      <c r="G223" s="75"/>
      <c r="H223" s="191"/>
      <c r="I223" s="15"/>
      <c r="J223" s="41"/>
    </row>
    <row r="224" spans="1:10" ht="33.75" hidden="1">
      <c r="A224" s="20" t="s">
        <v>348</v>
      </c>
      <c r="B224" s="20"/>
      <c r="C224" s="34" t="s">
        <v>215</v>
      </c>
      <c r="D224" s="108">
        <f t="shared" si="22"/>
        <v>0</v>
      </c>
      <c r="E224" s="103" t="e">
        <f t="shared" si="22"/>
        <v>#REF!</v>
      </c>
      <c r="F224" s="81" t="e">
        <f t="shared" si="22"/>
        <v>#REF!</v>
      </c>
      <c r="G224" s="75"/>
      <c r="H224" s="191"/>
      <c r="I224" s="29"/>
      <c r="J224" s="2"/>
    </row>
    <row r="225" spans="1:10" ht="38.25" customHeight="1" hidden="1">
      <c r="A225" s="14" t="s">
        <v>349</v>
      </c>
      <c r="B225" s="14"/>
      <c r="C225" s="55" t="s">
        <v>0</v>
      </c>
      <c r="D225" s="109">
        <f>D226</f>
        <v>0</v>
      </c>
      <c r="E225" s="104" t="e">
        <f>E229</f>
        <v>#REF!</v>
      </c>
      <c r="F225" s="82" t="e">
        <f>F229</f>
        <v>#REF!</v>
      </c>
      <c r="G225" s="133"/>
      <c r="H225" s="192"/>
      <c r="I225" s="29"/>
      <c r="J225" s="2"/>
    </row>
    <row r="226" spans="1:10" ht="23.25" customHeight="1" hidden="1">
      <c r="A226" s="14" t="s">
        <v>350</v>
      </c>
      <c r="B226" s="14"/>
      <c r="C226" s="36" t="s">
        <v>151</v>
      </c>
      <c r="D226" s="109">
        <f>D227</f>
        <v>0</v>
      </c>
      <c r="E226" s="104"/>
      <c r="F226" s="82"/>
      <c r="G226" s="133"/>
      <c r="H226" s="192"/>
      <c r="I226" s="29"/>
      <c r="J226" s="2"/>
    </row>
    <row r="227" spans="1:10" ht="17.25" customHeight="1" hidden="1">
      <c r="A227" s="14" t="s">
        <v>351</v>
      </c>
      <c r="B227" s="14"/>
      <c r="C227" s="35" t="s">
        <v>221</v>
      </c>
      <c r="D227" s="109">
        <f>D228</f>
        <v>0</v>
      </c>
      <c r="E227" s="104"/>
      <c r="F227" s="82"/>
      <c r="G227" s="133"/>
      <c r="H227" s="192"/>
      <c r="I227" s="29"/>
      <c r="J227" s="2"/>
    </row>
    <row r="228" spans="1:10" ht="22.5" customHeight="1" hidden="1">
      <c r="A228" s="14" t="s">
        <v>352</v>
      </c>
      <c r="B228" s="14"/>
      <c r="C228" s="36" t="s">
        <v>353</v>
      </c>
      <c r="D228" s="109">
        <f>D229</f>
        <v>0</v>
      </c>
      <c r="E228" s="104"/>
      <c r="F228" s="82"/>
      <c r="G228" s="133"/>
      <c r="H228" s="192"/>
      <c r="I228" s="29"/>
      <c r="J228" s="2"/>
    </row>
    <row r="229" spans="1:10" ht="12.75" hidden="1">
      <c r="A229" s="14" t="s">
        <v>354</v>
      </c>
      <c r="B229" s="14"/>
      <c r="C229" s="36" t="s">
        <v>64</v>
      </c>
      <c r="D229" s="109">
        <f>D230</f>
        <v>0</v>
      </c>
      <c r="E229" s="104" t="e">
        <f>#REF!</f>
        <v>#REF!</v>
      </c>
      <c r="F229" s="82" t="e">
        <f>#REF!</f>
        <v>#REF!</v>
      </c>
      <c r="G229" s="133"/>
      <c r="H229" s="192"/>
      <c r="I229" s="29"/>
      <c r="J229" s="2"/>
    </row>
    <row r="230" spans="1:10" ht="22.5" hidden="1">
      <c r="A230" s="14" t="s">
        <v>354</v>
      </c>
      <c r="B230" s="14" t="s">
        <v>55</v>
      </c>
      <c r="C230" s="36" t="s">
        <v>56</v>
      </c>
      <c r="D230" s="109"/>
      <c r="E230" s="104" t="e">
        <f>#REF!</f>
        <v>#REF!</v>
      </c>
      <c r="F230" s="82" t="e">
        <f>#REF!</f>
        <v>#REF!</v>
      </c>
      <c r="G230" s="133"/>
      <c r="H230" s="192"/>
      <c r="I230" s="29"/>
      <c r="J230" s="2"/>
    </row>
    <row r="231" spans="1:10" ht="12.75" hidden="1">
      <c r="A231" s="20"/>
      <c r="B231" s="20"/>
      <c r="C231" s="34" t="s">
        <v>37</v>
      </c>
      <c r="D231" s="100">
        <f>D232</f>
        <v>0</v>
      </c>
      <c r="E231" s="105">
        <f>E232</f>
        <v>0</v>
      </c>
      <c r="F231" s="84">
        <f>F232</f>
        <v>0</v>
      </c>
      <c r="G231" s="135"/>
      <c r="H231" s="190"/>
      <c r="I231" s="26"/>
      <c r="J231" s="2"/>
    </row>
    <row r="232" spans="1:10" ht="12.75" hidden="1">
      <c r="A232" s="20"/>
      <c r="B232" s="20"/>
      <c r="C232" s="34" t="s">
        <v>42</v>
      </c>
      <c r="D232" s="98">
        <f>D234</f>
        <v>0</v>
      </c>
      <c r="E232" s="96">
        <f>E234</f>
        <v>0</v>
      </c>
      <c r="F232" s="83">
        <f>F234</f>
        <v>0</v>
      </c>
      <c r="G232" s="134"/>
      <c r="H232" s="193"/>
      <c r="I232" s="30"/>
      <c r="J232" s="2"/>
    </row>
    <row r="233" spans="1:10" ht="12.75" hidden="1">
      <c r="A233" s="14" t="s">
        <v>102</v>
      </c>
      <c r="B233" s="14"/>
      <c r="C233" s="35" t="s">
        <v>9</v>
      </c>
      <c r="D233" s="98">
        <f aca="true" t="shared" si="23" ref="D233:F236">D234</f>
        <v>0</v>
      </c>
      <c r="E233" s="96">
        <f t="shared" si="23"/>
        <v>0</v>
      </c>
      <c r="F233" s="83">
        <f t="shared" si="23"/>
        <v>0</v>
      </c>
      <c r="G233" s="134"/>
      <c r="H233" s="193"/>
      <c r="I233" s="26"/>
      <c r="J233" s="2"/>
    </row>
    <row r="234" spans="1:11" ht="40.5" customHeight="1" hidden="1">
      <c r="A234" s="14" t="s">
        <v>103</v>
      </c>
      <c r="B234" s="14"/>
      <c r="C234" s="35" t="s">
        <v>106</v>
      </c>
      <c r="D234" s="98">
        <f t="shared" si="23"/>
        <v>0</v>
      </c>
      <c r="E234" s="96">
        <f t="shared" si="23"/>
        <v>0</v>
      </c>
      <c r="F234" s="83">
        <f t="shared" si="23"/>
        <v>0</v>
      </c>
      <c r="G234" s="134"/>
      <c r="H234" s="193"/>
      <c r="I234" s="26"/>
      <c r="J234" s="2"/>
      <c r="K234" s="65"/>
    </row>
    <row r="235" spans="1:10" ht="46.5" customHeight="1" hidden="1">
      <c r="A235" s="14" t="s">
        <v>104</v>
      </c>
      <c r="B235" s="14"/>
      <c r="C235" s="35" t="s">
        <v>105</v>
      </c>
      <c r="D235" s="98">
        <f t="shared" si="23"/>
        <v>0</v>
      </c>
      <c r="E235" s="96">
        <f t="shared" si="23"/>
        <v>0</v>
      </c>
      <c r="F235" s="83">
        <f t="shared" si="23"/>
        <v>0</v>
      </c>
      <c r="G235" s="134"/>
      <c r="H235" s="193"/>
      <c r="I235" s="26"/>
      <c r="J235" s="2"/>
    </row>
    <row r="236" spans="1:10" ht="12.75" hidden="1">
      <c r="A236" s="14" t="s">
        <v>104</v>
      </c>
      <c r="B236" s="14" t="s">
        <v>8</v>
      </c>
      <c r="C236" s="35" t="s">
        <v>9</v>
      </c>
      <c r="D236" s="98">
        <f t="shared" si="23"/>
        <v>0</v>
      </c>
      <c r="E236" s="96">
        <f t="shared" si="23"/>
        <v>0</v>
      </c>
      <c r="F236" s="83">
        <f t="shared" si="23"/>
        <v>0</v>
      </c>
      <c r="G236" s="134"/>
      <c r="H236" s="193"/>
      <c r="I236" s="26"/>
      <c r="J236" s="2"/>
    </row>
    <row r="237" spans="1:10" ht="12.75" hidden="1">
      <c r="A237" s="14" t="s">
        <v>104</v>
      </c>
      <c r="B237" s="14" t="s">
        <v>88</v>
      </c>
      <c r="C237" s="35" t="s">
        <v>89</v>
      </c>
      <c r="D237" s="99"/>
      <c r="E237" s="106"/>
      <c r="F237" s="85"/>
      <c r="G237" s="26"/>
      <c r="H237" s="194"/>
      <c r="I237" s="26"/>
      <c r="J237" s="2"/>
    </row>
    <row r="238" spans="1:10" ht="12.75" hidden="1">
      <c r="A238" s="14"/>
      <c r="B238" s="18"/>
      <c r="C238" s="34" t="s">
        <v>33</v>
      </c>
      <c r="D238" s="108">
        <f>D239</f>
        <v>0</v>
      </c>
      <c r="E238" s="103">
        <f>E239</f>
        <v>0</v>
      </c>
      <c r="F238" s="81">
        <f>F239</f>
        <v>0</v>
      </c>
      <c r="G238" s="75"/>
      <c r="H238" s="191"/>
      <c r="I238" s="26"/>
      <c r="J238" s="2"/>
    </row>
    <row r="239" spans="1:10" s="6" customFormat="1" ht="22.5" hidden="1">
      <c r="A239" s="14"/>
      <c r="B239" s="18"/>
      <c r="C239" s="34" t="s">
        <v>51</v>
      </c>
      <c r="D239" s="108">
        <f>D242</f>
        <v>0</v>
      </c>
      <c r="E239" s="103">
        <f>E242</f>
        <v>0</v>
      </c>
      <c r="F239" s="81">
        <f>F242</f>
        <v>0</v>
      </c>
      <c r="G239" s="75"/>
      <c r="H239" s="191"/>
      <c r="I239" s="15"/>
      <c r="J239" s="41"/>
    </row>
    <row r="240" spans="1:10" s="6" customFormat="1" ht="12.75" hidden="1">
      <c r="A240" s="14" t="s">
        <v>99</v>
      </c>
      <c r="B240" s="7"/>
      <c r="C240" s="35" t="s">
        <v>100</v>
      </c>
      <c r="D240" s="108">
        <f aca="true" t="shared" si="24" ref="D240:F242">D241</f>
        <v>0</v>
      </c>
      <c r="E240" s="103">
        <f t="shared" si="24"/>
        <v>0</v>
      </c>
      <c r="F240" s="81">
        <f t="shared" si="24"/>
        <v>0</v>
      </c>
      <c r="G240" s="75"/>
      <c r="H240" s="191"/>
      <c r="I240" s="15"/>
      <c r="J240" s="41"/>
    </row>
    <row r="241" spans="1:10" s="6" customFormat="1" ht="12.75" hidden="1">
      <c r="A241" s="14" t="s">
        <v>101</v>
      </c>
      <c r="B241" s="18"/>
      <c r="C241" s="36" t="s">
        <v>34</v>
      </c>
      <c r="D241" s="108">
        <f t="shared" si="24"/>
        <v>0</v>
      </c>
      <c r="E241" s="103">
        <f t="shared" si="24"/>
        <v>0</v>
      </c>
      <c r="F241" s="81">
        <f t="shared" si="24"/>
        <v>0</v>
      </c>
      <c r="G241" s="75"/>
      <c r="H241" s="191"/>
      <c r="I241" s="15"/>
      <c r="J241" s="41"/>
    </row>
    <row r="242" spans="1:10" s="6" customFormat="1" ht="12.75" hidden="1">
      <c r="A242" s="14" t="s">
        <v>101</v>
      </c>
      <c r="B242" s="7">
        <v>700</v>
      </c>
      <c r="C242" s="36" t="s">
        <v>7</v>
      </c>
      <c r="D242" s="109">
        <f t="shared" si="24"/>
        <v>0</v>
      </c>
      <c r="E242" s="104">
        <f t="shared" si="24"/>
        <v>0</v>
      </c>
      <c r="F242" s="82">
        <f t="shared" si="24"/>
        <v>0</v>
      </c>
      <c r="G242" s="133"/>
      <c r="H242" s="192"/>
      <c r="I242" s="15"/>
      <c r="J242" s="41"/>
    </row>
    <row r="243" spans="1:10" ht="12.75" hidden="1">
      <c r="A243" s="51" t="s">
        <v>101</v>
      </c>
      <c r="B243" s="51" t="s">
        <v>49</v>
      </c>
      <c r="C243" s="35" t="s">
        <v>50</v>
      </c>
      <c r="D243" s="184"/>
      <c r="E243" s="185"/>
      <c r="F243" s="186"/>
      <c r="G243" s="134"/>
      <c r="H243" s="193"/>
      <c r="I243" s="27"/>
      <c r="J243" s="2"/>
    </row>
    <row r="244" spans="1:8" ht="21.75">
      <c r="A244" s="20" t="s">
        <v>218</v>
      </c>
      <c r="B244" s="187"/>
      <c r="C244" s="178" t="s">
        <v>63</v>
      </c>
      <c r="D244" s="197">
        <f>D245</f>
        <v>143.7</v>
      </c>
      <c r="E244" s="197">
        <f>E245</f>
        <v>164.4</v>
      </c>
      <c r="F244" s="197">
        <f>F245</f>
        <v>164.4</v>
      </c>
      <c r="G244" s="197">
        <f>G245</f>
        <v>143.7</v>
      </c>
      <c r="H244" s="197">
        <f>H245</f>
        <v>143.7</v>
      </c>
    </row>
    <row r="245" spans="1:8" ht="12.75">
      <c r="A245" s="14" t="s">
        <v>220</v>
      </c>
      <c r="B245" s="187"/>
      <c r="C245" s="36" t="s">
        <v>221</v>
      </c>
      <c r="D245" s="195">
        <f>D246+D247</f>
        <v>143.7</v>
      </c>
      <c r="E245" s="195">
        <f>E246+E247</f>
        <v>164.4</v>
      </c>
      <c r="F245" s="195">
        <f>F246+F247</f>
        <v>164.4</v>
      </c>
      <c r="G245" s="195">
        <f>G246+G247</f>
        <v>143.7</v>
      </c>
      <c r="H245" s="195">
        <f>H246+H247</f>
        <v>143.7</v>
      </c>
    </row>
    <row r="246" spans="1:8" ht="45">
      <c r="A246" s="14" t="s">
        <v>220</v>
      </c>
      <c r="B246" s="14" t="s">
        <v>52</v>
      </c>
      <c r="C246" s="36" t="s">
        <v>53</v>
      </c>
      <c r="D246" s="195">
        <f>ЦСР!E23</f>
        <v>143.7</v>
      </c>
      <c r="E246" s="195">
        <f>ЦСР!F23</f>
        <v>164.4</v>
      </c>
      <c r="F246" s="195">
        <f>ЦСР!G23</f>
        <v>164.4</v>
      </c>
      <c r="G246" s="195">
        <f>ЦСР!H23</f>
        <v>143.7</v>
      </c>
      <c r="H246" s="195">
        <f>ЦСР!I23</f>
        <v>143.7</v>
      </c>
    </row>
    <row r="247" spans="1:8" ht="13.5" thickBot="1">
      <c r="A247" s="93" t="s">
        <v>220</v>
      </c>
      <c r="B247" s="93" t="s">
        <v>58</v>
      </c>
      <c r="C247" s="94" t="s">
        <v>59</v>
      </c>
      <c r="D247" s="196">
        <f>ЦСР!E24</f>
        <v>0</v>
      </c>
      <c r="E247" s="196">
        <f>ЦСР!F24</f>
        <v>0</v>
      </c>
      <c r="F247" s="196">
        <f>ЦСР!G24</f>
        <v>0</v>
      </c>
      <c r="G247" s="196">
        <f>ЦСР!H24</f>
        <v>0</v>
      </c>
      <c r="H247" s="196">
        <f>ЦСР!I24</f>
        <v>0</v>
      </c>
    </row>
  </sheetData>
  <sheetProtection/>
  <mergeCells count="19">
    <mergeCell ref="A13:A16"/>
    <mergeCell ref="B13:B16"/>
    <mergeCell ref="C13:C16"/>
    <mergeCell ref="E14:F14"/>
    <mergeCell ref="D13:H13"/>
    <mergeCell ref="D14:D16"/>
    <mergeCell ref="G14:H15"/>
    <mergeCell ref="E15:E16"/>
    <mergeCell ref="F15:F16"/>
    <mergeCell ref="A10:H11"/>
    <mergeCell ref="C8:H8"/>
    <mergeCell ref="C1:H1"/>
    <mergeCell ref="C2:H2"/>
    <mergeCell ref="C6:H6"/>
    <mergeCell ref="C7:H7"/>
    <mergeCell ref="C9:D9"/>
    <mergeCell ref="C3:H3"/>
    <mergeCell ref="C4:H4"/>
    <mergeCell ref="C5:H5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2018-04-16T14:12:03Z</cp:lastPrinted>
  <dcterms:created xsi:type="dcterms:W3CDTF">2007-02-21T13:25:28Z</dcterms:created>
  <dcterms:modified xsi:type="dcterms:W3CDTF">2018-04-16T14:19:30Z</dcterms:modified>
  <cp:category/>
  <cp:version/>
  <cp:contentType/>
  <cp:contentStatus/>
</cp:coreProperties>
</file>