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91" windowWidth="11685" windowHeight="5430" activeTab="3"/>
  </bookViews>
  <sheets>
    <sheet name="Р_ПР" sheetId="1" r:id="rId1"/>
    <sheet name="ВЕД" sheetId="2" r:id="rId2"/>
    <sheet name="ЦСР" sheetId="3" r:id="rId3"/>
    <sheet name="ЦСР_МП" sheetId="4" r:id="rId4"/>
  </sheets>
  <definedNames>
    <definedName name="_xlnm.Print_Area" localSheetId="1">'ВЕД'!$A$1:$J$384</definedName>
    <definedName name="_xlnm.Print_Area" localSheetId="2">'ЦСР'!$A$1:$I$397</definedName>
    <definedName name="_xlnm.Print_Area" localSheetId="3">'ЦСР_МП'!$A$1:$H$232</definedName>
  </definedNames>
  <calcPr fullCalcOnLoad="1"/>
</workbook>
</file>

<file path=xl/sharedStrings.xml><?xml version="1.0" encoding="utf-8"?>
<sst xmlns="http://schemas.openxmlformats.org/spreadsheetml/2006/main" count="3426" uniqueCount="492">
  <si>
    <t>Взаимодействие органов местного самоуправления Максатихинского района с общественными и религиозными организациями, осуществляющими свою деятельность в Максатихинском  районе</t>
  </si>
  <si>
    <t>Управление и распоряжение имуществом</t>
  </si>
  <si>
    <t>Управление земельными отношениями</t>
  </si>
  <si>
    <t xml:space="preserve">Транспортное обслуживание населения Максатихинского района Тверской области </t>
  </si>
  <si>
    <t>Развитие и сохранность автомобильных дорог общего пользования регионального и межмуниципального, местного значения Максатихинского района</t>
  </si>
  <si>
    <t>Выполнение мероприятий по приобретению основных средств и материалов (дорожно-строительная техника)</t>
  </si>
  <si>
    <t>Снижение рисков и смягчение последствий чрезвычайных ситуаций на территории Максатихинского района</t>
  </si>
  <si>
    <t>Обслуживание государственного долга Российской Федерации</t>
  </si>
  <si>
    <t>500</t>
  </si>
  <si>
    <t>Межбюджетные трансферты</t>
  </si>
  <si>
    <t>ППП</t>
  </si>
  <si>
    <t>РП</t>
  </si>
  <si>
    <t>КЦСР</t>
  </si>
  <si>
    <t>КВР</t>
  </si>
  <si>
    <t>Наименование</t>
  </si>
  <si>
    <t>0100</t>
  </si>
  <si>
    <t>0103</t>
  </si>
  <si>
    <t>0300</t>
  </si>
  <si>
    <t>0309</t>
  </si>
  <si>
    <t>0400</t>
  </si>
  <si>
    <t>0408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</si>
  <si>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</si>
  <si>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</si>
  <si>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</si>
  <si>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 экономика</t>
  </si>
  <si>
    <t>Транспорт</t>
  </si>
  <si>
    <t>0800</t>
  </si>
  <si>
    <t>1000</t>
  </si>
  <si>
    <t>Социальная политика</t>
  </si>
  <si>
    <t>1003</t>
  </si>
  <si>
    <t>Социальное обеспечение населения</t>
  </si>
  <si>
    <t>0801</t>
  </si>
  <si>
    <t>Культура</t>
  </si>
  <si>
    <t>Обслуживание государственного и муниципального долга</t>
  </si>
  <si>
    <t>Процентные платежи по муниципальному долгу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</si>
  <si>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</si>
  <si>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</si>
  <si>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</si>
  <si>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</si>
  <si>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</si>
  <si>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1100</t>
  </si>
  <si>
    <t>1105</t>
  </si>
  <si>
    <t>Другие вопросы в области физической культуры и спорта</t>
  </si>
  <si>
    <t>1300</t>
  </si>
  <si>
    <t>1301</t>
  </si>
  <si>
    <t>0409</t>
  </si>
  <si>
    <t>Дорожное хозяйство(дорожные фонды)</t>
  </si>
  <si>
    <t>244</t>
  </si>
  <si>
    <t>Прочая закупка товаров, работ, услуг для государственных(муниципальных) нужд</t>
  </si>
  <si>
    <t>730</t>
  </si>
  <si>
    <t>Обслуживание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</si>
  <si>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</si>
  <si>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</si>
  <si>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</si>
  <si>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240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</si>
  <si>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</si>
  <si>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</si>
  <si>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государственных(муниципальных) нужд</t>
  </si>
  <si>
    <t>800</t>
  </si>
  <si>
    <t>Иные бюджетные ассигнования</t>
  </si>
  <si>
    <t>Расходы, не включенные в муниципальные программы</t>
  </si>
  <si>
    <t>0300000</t>
  </si>
  <si>
    <t>0500000</t>
  </si>
  <si>
    <t>Расходы на обеспечение деятельности представительного органа местного самоуправления</t>
  </si>
  <si>
    <t>Отдельные мероприятия в рамках муниципальных программ</t>
  </si>
  <si>
    <t>0510000</t>
  </si>
  <si>
    <t>602</t>
  </si>
  <si>
    <t>0310</t>
  </si>
  <si>
    <t>Повышение пожарной безопасности в Максатихинском районе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</si>
  <si>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</si>
  <si>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</si>
  <si>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</si>
  <si>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0340000</t>
  </si>
  <si>
    <t>Благоустройство дворовых территорий</t>
  </si>
  <si>
    <t>0341000</t>
  </si>
  <si>
    <t>400</t>
  </si>
  <si>
    <t>Бюджетные инвестиции</t>
  </si>
  <si>
    <t>0500</t>
  </si>
  <si>
    <t>0501</t>
  </si>
  <si>
    <t>Жилищно-коммунальное хозяйство</t>
  </si>
  <si>
    <t>Жилищное хозяйство</t>
  </si>
  <si>
    <t>Мероприятия в рамках муниципальных программ, направленные на реконструкцию объектов муниципальной собственности за счет средств местного бюджета</t>
  </si>
  <si>
    <t>Мероприятия в рамках муниципальных программ, направленные на капитальный ремонт  объектов муниципальной собственности за счет средств местного бюджета</t>
  </si>
  <si>
    <t>0502</t>
  </si>
  <si>
    <t>Коммунальное хозяйство</t>
  </si>
  <si>
    <t>0503</t>
  </si>
  <si>
    <t>Благоустройство</t>
  </si>
  <si>
    <t>Культура, кинематография</t>
  </si>
  <si>
    <t>530</t>
  </si>
  <si>
    <t>Субвенции</t>
  </si>
  <si>
    <t>0350000</t>
  </si>
  <si>
    <t>Проект поддержки местных инициатив</t>
  </si>
  <si>
    <t>0351000</t>
  </si>
  <si>
    <t>Выполнение работ по реконструкции автодороги по ул.Железнодорожная от ж/д переезда до здания РОВД и ул.Спортивная - 1,6 км</t>
  </si>
  <si>
    <t>0511000</t>
  </si>
  <si>
    <t>Обеспечение надежности функционирования объектов коммунальной инфраструктуры</t>
  </si>
  <si>
    <t>Обеспечение санитарного состояния территории, благоустройство городского поселения п.Максатиха</t>
  </si>
  <si>
    <t>0650000</t>
  </si>
  <si>
    <t>Процентные платежи по долговым обязательствам</t>
  </si>
  <si>
    <t>0650300</t>
  </si>
  <si>
    <t>5210000</t>
  </si>
  <si>
    <t>5210600</t>
  </si>
  <si>
    <t>5210602</t>
  </si>
  <si>
    <t>Межбюджетные трансферты из бюджетов поселений бюджету муниципального района  и из бюджета муниципального района  бюджетам поселений  в соответствии  с заключенными  соглашениями (по обеспечению условий для развития на территории поселка физ.культуры )</t>
  </si>
  <si>
    <t>Межбюджетные трансферты из бюджетов поселений бюджету муниципального района  и из бюджета муниципального района  бюджетам поселений  в соответствии  с заключенными  соглашениями</t>
  </si>
  <si>
    <t xml:space="preserve">Учет муниципального имущества и формирование муниципальной собственности на объекты капитального строительства.  </t>
  </si>
  <si>
    <t>Осуществление технической инвентаризации объектов муниципальной казны и муниципальных предприятий, находящихся в муниципальной собственности.</t>
  </si>
  <si>
    <t>Проведение оценочных работ на объекты, составляющие казну муниципального образования городское поселение.</t>
  </si>
  <si>
    <t>Выявление бесхозяйного недвижимого имущества</t>
  </si>
  <si>
    <t>Управление муниципальным имуществом.</t>
  </si>
  <si>
    <t>Межевание земельных участков</t>
  </si>
  <si>
    <t xml:space="preserve">Обеспечение поступления в бюджет района доходов от использования земельных участков, находящихся в собственности гороского поселения. </t>
  </si>
  <si>
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</t>
  </si>
  <si>
    <t>Совершенствование системы превентивных мер, направленных на предупреждение, своевременное пресечение и в дальнейшем минимизация последствий ЧС</t>
  </si>
  <si>
    <t>Создание резерва материальных ресурсов, запасов имущества гражданской обороны, в том числе, в подведомственных учреждениях социальной сферы</t>
  </si>
  <si>
    <t>Создание резерва материальных ресурсов для ликвидации чрезвычайных ситуаций природного и техногенного характера на территории Максатихинского района</t>
  </si>
  <si>
    <t>Профилактика терроризма и экстремизма, а так же обеспечение общественного порядка в Максатихинском районе</t>
  </si>
  <si>
    <t>Снижение количества преступлений и правонарушений, совершаемых в общественных местах</t>
  </si>
  <si>
    <t>Установка средств видеонаблюдения на улицах в общественных местах</t>
  </si>
  <si>
    <t>Снижение ущерба причиненного пожарами на территории Максатихинского района</t>
  </si>
  <si>
    <t>Приобретение, ремонт и установка пожарных гидрантов на территории п. Максатиха</t>
  </si>
  <si>
    <t>Развитие автомобильного транспорта</t>
  </si>
  <si>
    <t>Благоустройство дворовых территорий для улучшения внешнего облика района</t>
  </si>
  <si>
    <t>Приведение в надлежащий облик дворовых территорий Максатихинского района</t>
  </si>
  <si>
    <t>0341100</t>
  </si>
  <si>
    <t>0341101</t>
  </si>
  <si>
    <t>Капитальный ремонт многоквартирных домов  п.Максатиха</t>
  </si>
  <si>
    <t>Выделение финансовых средств из бюджета городского поселения п. Максатиха на капитальный ремонт многоквартирных домов в рамках действующей программы</t>
  </si>
  <si>
    <t>Содержание автомобильных дорог и сооружений на них</t>
  </si>
  <si>
    <t>Развитие общественной инфраструктуры в сельской местности</t>
  </si>
  <si>
    <t>0351200</t>
  </si>
  <si>
    <t>0351201</t>
  </si>
  <si>
    <t>Обеспечение софинансирования работ из бюджета в рамках "проекта поддержки местных инициатив</t>
  </si>
  <si>
    <t>Повышение надежности и эффективности функционирования объектов коммунального хозяйства Максатихинского района</t>
  </si>
  <si>
    <t>0511100</t>
  </si>
  <si>
    <t>0511101</t>
  </si>
  <si>
    <t>Выполнение работ по ямочному ремонту дорог п. Максатиха с а/б, гравийным покрытием</t>
  </si>
  <si>
    <t>0511102</t>
  </si>
  <si>
    <t>Выполнение работ по установке дорожных знаков</t>
  </si>
  <si>
    <t>0511103</t>
  </si>
  <si>
    <t>Выполнение работ по нанесению дорожной разметки пешеходных переходов в п. Максатиха (термопластик)</t>
  </si>
  <si>
    <t>0511104</t>
  </si>
  <si>
    <t>Выполнение работ по содержанию дорог регионального и межмуниципального, местного значения (зимнее и летнее содержание)</t>
  </si>
  <si>
    <t>0511105</t>
  </si>
  <si>
    <t>Выполнение работ по оканавливанию дорог п. Максатиха (ул. Колхозная, пр. Боровых)</t>
  </si>
  <si>
    <t>0511106</t>
  </si>
  <si>
    <t>Выполнение работ по устройству искусственных неровностей в п. Максатиха (ул. Парковская)</t>
  </si>
  <si>
    <t>0511107</t>
  </si>
  <si>
    <t>Выполнение работ по устройству пешеходного перехода в п. Максатиха (ул. Колхозная в районе пересечения с ул. Красноармейской)</t>
  </si>
  <si>
    <t>Создание условий для активного участия общественных организаций в жизни района</t>
  </si>
  <si>
    <t>0511108</t>
  </si>
  <si>
    <t>243</t>
  </si>
  <si>
    <t xml:space="preserve">Закупка товаров, работ, услуг в целях капитального ремонта государственного (муниципального) имущества </t>
  </si>
  <si>
    <t>Иные  бюджетные  ассигнования</t>
  </si>
  <si>
    <t>Выполнение мероприятий по приобретению основных средств и материалов</t>
  </si>
  <si>
    <t>Реконструкция водопровода южной части п.Максатиха</t>
  </si>
  <si>
    <t>Проведение научно-исследовательских работ в области градостроительства на территории пгт.Максатиха</t>
  </si>
  <si>
    <t>Реализация ЦКО, генплана, ПЗЗ</t>
  </si>
  <si>
    <t>Выполнение работ по созданию топографического плана и научно-исследовательские проектные работы по разработке генерального плана и правил землепользования и застройки городского поселения поселок Максатиха Тверской области</t>
  </si>
  <si>
    <t>МП "Строительство сетей теплоснабжения и монтаж котельной пгт.Максатиха (южная часть) Максатихинского района Тверской области на 2014-2018 годы"</t>
  </si>
  <si>
    <t>Строительство сетей теплоснабжения и монтаж котельной</t>
  </si>
  <si>
    <t>Обеспечение качества и безопасности теплоснабжения путем усовершенствования системы тепловых сетей</t>
  </si>
  <si>
    <t>Проведение ПИР по отрасли теплоснабжение</t>
  </si>
  <si>
    <t>Обеспечение софинансирования работ из бюджета в рамках "проекта поддержки местных инициатив за счет средств населения и юридических лиц</t>
  </si>
  <si>
    <t>0351202</t>
  </si>
  <si>
    <t>Обеспечение софинансирования работ из бюджета в рамках "проекта поддержки местных инициатив" за счет средств населения и юридических лиц</t>
  </si>
  <si>
    <t>Совет депутатов городского поселения поселок Максатиха Тверской области</t>
  </si>
  <si>
    <t>603</t>
  </si>
  <si>
    <t>0357452</t>
  </si>
  <si>
    <t>Субсидии на реализацию программ по поддержке местных инициатив в Тверской области</t>
  </si>
  <si>
    <t>Разработка плана территорий под застройку модульными котельными в поселке Максатиха Тверской области</t>
  </si>
  <si>
    <t>0351203</t>
  </si>
  <si>
    <t>установка ограждения парка п.Максатиха</t>
  </si>
  <si>
    <t>0346403</t>
  </si>
  <si>
    <t>Капитальный ремонт и ремонт дворовых территорий многоквартирных  домов,  проездов к дворовым территориям многоквартирных домов населенных пунктов</t>
  </si>
  <si>
    <t>плановый период</t>
  </si>
  <si>
    <t>2016 год</t>
  </si>
  <si>
    <t>2017 год</t>
  </si>
  <si>
    <t>МП "Экономическое развитие городского поселения поселка Максатиха Максатихинского района Тверской областина 2015-2019годы"</t>
  </si>
  <si>
    <t>МП "Обеспечение безопасности населения городского поселения поселок  Максатиха Максатихинского района  Тверской области на 2015-2019 годы"</t>
  </si>
  <si>
    <t>МП "Развитие сферы транспорта и дорожного хозяйства городского поселения поселок Максатиха  Максатихинского района Тверской области  на 2015-2019 годы"</t>
  </si>
  <si>
    <t>МП "Экономическое развитие городского поселения поселок  Максатиха Максатихинского района Тверской областина 2015-2019годы"</t>
  </si>
  <si>
    <t>МП "Экономическое развитие городского поселения поселок  Максатиха Максатихинского района Тверской области на 2015-2019годы"</t>
  </si>
  <si>
    <t>МП "Развитие сферы транспорта и дорожного хозяйства городского поселения поселок  Максатиха  Максатихинского района Тверской области  на 2015-2019 годы"</t>
  </si>
  <si>
    <t>МП "Экономическое развитие городского поселения поселок Максатиха Максатихинского района Тверской области  на 2015-2019 годы"</t>
  </si>
  <si>
    <t>Совершенствование  дорожных условий  и внедрение  технических средств регулирования ДД</t>
  </si>
  <si>
    <t>Обеспечение  безопасности дорожного движения на территориии городского поселения поселок Максатиха</t>
  </si>
  <si>
    <t>МП "Жилищно-коммунальное хозяйство и энергетика городского поселения поселок Максатиха Максатихинского района Тверской области на 2015-2019 годы"</t>
  </si>
  <si>
    <t>Разработка проектно-сметной документации по теплоснабжению</t>
  </si>
  <si>
    <t>Проектирование объекта "Реконструкция водопровода в южной части п.Максатиха со строительством станции водоочистки"(ПИР)</t>
  </si>
  <si>
    <t>Установка искусственных дорожных  неровностей в соответствии с ГОСТ, установка дорожных знаков, разметка улично-дорожной сети</t>
  </si>
  <si>
    <t>1900000</t>
  </si>
  <si>
    <t>1930000</t>
  </si>
  <si>
    <t>Реконструкция уличного освещения</t>
  </si>
  <si>
    <t>1931000</t>
  </si>
  <si>
    <t>1931200</t>
  </si>
  <si>
    <t>Техническое перевооружение и модернизация сетей уличного  освещения</t>
  </si>
  <si>
    <t>1931201</t>
  </si>
  <si>
    <t>0351452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</si>
  <si>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</t>
  </si>
  <si>
    <t>МП "Комплескная программа по повышению энергетической эффективности и сокращению энергетических издержек городского поселения поселок Максатиха Максатихинского района на 2015-2019 годы"</t>
  </si>
  <si>
    <t>Возможность улучшения уровня освещения поселка, снижение затрат на обслуживание световых точек с помощью нового оборудования</t>
  </si>
  <si>
    <t>Проведение комплексных мероприятий по строительству новых водопроводных сетей и станции воочистки</t>
  </si>
  <si>
    <t>Снижение степени износа существующих  водопроводных сетей</t>
  </si>
  <si>
    <t>Взнос на капитальный ремонт общего имущества МКД согласно реестра муниципальных помещений в соответствии с Законом Тверской обл.№43-ЗО от 28.06.13</t>
  </si>
  <si>
    <t>Организация транспортного обслуживания населения на внутригородских маршрутах  автомобильным транспортом в городском поселении поселок Максатиха</t>
  </si>
  <si>
    <t xml:space="preserve">   </t>
  </si>
  <si>
    <t>Приобретение  муниципального имущества для обеспечения работоспособности водопроводных сетей</t>
  </si>
  <si>
    <t>Устройство  магистрального водопровода (новый участок) по улице Рабочая и по улице Дачная</t>
  </si>
  <si>
    <t>МП "Социальная поддержка и защита населения городского поселения поселок Максатиха Максатихинского района Тверской областина 2015-2019 годы"</t>
  </si>
  <si>
    <t>Погашение задолженности за выполненные работы по техническому обследованию конструкций МКД, расположенному по адресу: п.Максатиха, ул. Пролетарская, д.21</t>
  </si>
  <si>
    <t>Возмещение расходов на уплату госпошлины по решениям суда</t>
  </si>
  <si>
    <t>9990000000</t>
  </si>
  <si>
    <t>9900000000</t>
  </si>
  <si>
    <t>9990040000</t>
  </si>
  <si>
    <t>Расходы поселений</t>
  </si>
  <si>
    <t>1400000000</t>
  </si>
  <si>
    <t>1420000000</t>
  </si>
  <si>
    <t>1420200000</t>
  </si>
  <si>
    <t>1420240000</t>
  </si>
  <si>
    <t>1420240010</t>
  </si>
  <si>
    <t>1500000000</t>
  </si>
  <si>
    <t>1510000000</t>
  </si>
  <si>
    <t>1510100000</t>
  </si>
  <si>
    <t>1510140000</t>
  </si>
  <si>
    <t>1510140010</t>
  </si>
  <si>
    <t>1510140020</t>
  </si>
  <si>
    <t>1510140030</t>
  </si>
  <si>
    <t>1510200000</t>
  </si>
  <si>
    <t>1510240000</t>
  </si>
  <si>
    <t>1520000000</t>
  </si>
  <si>
    <t>1520100000</t>
  </si>
  <si>
    <t>1520140000</t>
  </si>
  <si>
    <t>1520140010</t>
  </si>
  <si>
    <t>9950000000</t>
  </si>
  <si>
    <t>Расходы местного бюджета за счет средств целевых межбюджетных трансфертов из областного бюджета</t>
  </si>
  <si>
    <t>Непрограммные расходы</t>
  </si>
  <si>
    <t>0200000000</t>
  </si>
  <si>
    <t>0210000000</t>
  </si>
  <si>
    <t>0210100000</t>
  </si>
  <si>
    <t>0210140000</t>
  </si>
  <si>
    <t>0210140010</t>
  </si>
  <si>
    <t>0210200000</t>
  </si>
  <si>
    <t>0210240000</t>
  </si>
  <si>
    <t>0210240020</t>
  </si>
  <si>
    <t>0230000000</t>
  </si>
  <si>
    <t>0230300000</t>
  </si>
  <si>
    <t>0230340000</t>
  </si>
  <si>
    <t>0230340020</t>
  </si>
  <si>
    <t>0250000000</t>
  </si>
  <si>
    <t>0250500000</t>
  </si>
  <si>
    <t>0250540000</t>
  </si>
  <si>
    <t>0250540010</t>
  </si>
  <si>
    <t>025054001Б</t>
  </si>
  <si>
    <t>0500000000</t>
  </si>
  <si>
    <t>0520000000</t>
  </si>
  <si>
    <t>0520100000</t>
  </si>
  <si>
    <t>0520140000</t>
  </si>
  <si>
    <t>0520140010</t>
  </si>
  <si>
    <t>0510000000</t>
  </si>
  <si>
    <t>0510100000</t>
  </si>
  <si>
    <t>0510140000</t>
  </si>
  <si>
    <t>0510140010</t>
  </si>
  <si>
    <t>051014001Б</t>
  </si>
  <si>
    <t>0510140020</t>
  </si>
  <si>
    <t>051014002Б</t>
  </si>
  <si>
    <t>0510140030</t>
  </si>
  <si>
    <t>051014003Б</t>
  </si>
  <si>
    <t>0510140040</t>
  </si>
  <si>
    <t>0510140050</t>
  </si>
  <si>
    <t>051014005Б</t>
  </si>
  <si>
    <t>0510140060</t>
  </si>
  <si>
    <t>051014006Б</t>
  </si>
  <si>
    <t>0510140070</t>
  </si>
  <si>
    <t>051014007Б</t>
  </si>
  <si>
    <t>0510140080</t>
  </si>
  <si>
    <t>051014008Б</t>
  </si>
  <si>
    <t>0510140090</t>
  </si>
  <si>
    <t>0530000000</t>
  </si>
  <si>
    <t>0530100000</t>
  </si>
  <si>
    <t>0530140000</t>
  </si>
  <si>
    <t>0530140010</t>
  </si>
  <si>
    <t>0600000000</t>
  </si>
  <si>
    <t>0610000000</t>
  </si>
  <si>
    <t>0610300000</t>
  </si>
  <si>
    <t>0610340000</t>
  </si>
  <si>
    <t>0610340010</t>
  </si>
  <si>
    <t>Капитальный ремонт объектов муниципальной собственности</t>
  </si>
  <si>
    <t>061034003Л</t>
  </si>
  <si>
    <t>0610340030</t>
  </si>
  <si>
    <t>0610340040</t>
  </si>
  <si>
    <t>061034004Л</t>
  </si>
  <si>
    <t>0610340050</t>
  </si>
  <si>
    <t>061034005Б</t>
  </si>
  <si>
    <t>0620000000</t>
  </si>
  <si>
    <t>0620100000</t>
  </si>
  <si>
    <t>0620140000</t>
  </si>
  <si>
    <t>1700000000</t>
  </si>
  <si>
    <t>1710000000</t>
  </si>
  <si>
    <t>1710100000</t>
  </si>
  <si>
    <t>1710140000</t>
  </si>
  <si>
    <t>1710140010</t>
  </si>
  <si>
    <t>1710200000</t>
  </si>
  <si>
    <t>1710240000</t>
  </si>
  <si>
    <t>1710240010</t>
  </si>
  <si>
    <t>1710240020</t>
  </si>
  <si>
    <t>171024002Б</t>
  </si>
  <si>
    <t>1710240030</t>
  </si>
  <si>
    <t>171024003Б</t>
  </si>
  <si>
    <t>1710300000</t>
  </si>
  <si>
    <t>1800000000</t>
  </si>
  <si>
    <t>1810000000</t>
  </si>
  <si>
    <t>1810100000</t>
  </si>
  <si>
    <t>1810140000</t>
  </si>
  <si>
    <t>1810140020</t>
  </si>
  <si>
    <t>181014002Б</t>
  </si>
  <si>
    <t>1810140030</t>
  </si>
  <si>
    <t>181014003Б</t>
  </si>
  <si>
    <t>1810140040</t>
  </si>
  <si>
    <t>181014004Б</t>
  </si>
  <si>
    <t>0620140040</t>
  </si>
  <si>
    <t>0620140080</t>
  </si>
  <si>
    <t>0630000000</t>
  </si>
  <si>
    <t>0630200000</t>
  </si>
  <si>
    <t>Реализация местных инициатив (проектов), направленных на развитие общественной инфраструктуры</t>
  </si>
  <si>
    <t>0510200000</t>
  </si>
  <si>
    <t>0510240000</t>
  </si>
  <si>
    <t>0510240010</t>
  </si>
  <si>
    <t>Администрация Максатихинского района</t>
  </si>
  <si>
    <t>0800000000</t>
  </si>
  <si>
    <t>0820000000</t>
  </si>
  <si>
    <t>0820100000</t>
  </si>
  <si>
    <t>0820140000</t>
  </si>
  <si>
    <t>0820140010</t>
  </si>
  <si>
    <t>Обеспечение финансовой поддержки общественных организаций социальной значимости и активизации их деятельности</t>
  </si>
  <si>
    <t>082014001Б</t>
  </si>
  <si>
    <t>Обеспечивающая программа</t>
  </si>
  <si>
    <t>Расходы местного бюджета за счет  средств целевых межбюджетных трансфертов из областного бюджета</t>
  </si>
  <si>
    <t>0620300000</t>
  </si>
  <si>
    <t>Создание условий для развития электросетевого комплекса Максатихинского района</t>
  </si>
  <si>
    <t>0620340000</t>
  </si>
  <si>
    <t>0620340020</t>
  </si>
  <si>
    <t>Обеспечение устойчивой работы уличного  освещения городского поселения п.Максатиха</t>
  </si>
  <si>
    <t>Управление муниципальным имуществом</t>
  </si>
  <si>
    <t>9960000000</t>
  </si>
  <si>
    <t xml:space="preserve">Отдельные мероприятия, не включенные в муниципальные программы в рамках заключенных соглашений о передаче полномочий </t>
  </si>
  <si>
    <t>9960040000</t>
  </si>
  <si>
    <t>Бюджетные инвестиции в объекты государственной  (муниципальной) собственности</t>
  </si>
  <si>
    <t>Реконструкция водопровода п Максатиха</t>
  </si>
  <si>
    <t>1510240050</t>
  </si>
  <si>
    <t>Приобретение, содержание, ремонт муниципального имущества</t>
  </si>
  <si>
    <t>0510240020</t>
  </si>
  <si>
    <t>1510240010</t>
  </si>
  <si>
    <t>0620140120</t>
  </si>
  <si>
    <t>062014012Б</t>
  </si>
  <si>
    <t>Капитальный ремонт (строительство) тротуаров и площадок на братском захоронении по адресу: Тверская область, п.Максатиха, ул.Колхозная</t>
  </si>
  <si>
    <t>0610340060</t>
  </si>
  <si>
    <t>Проведение строительной экспертизы</t>
  </si>
  <si>
    <t>061034006Б</t>
  </si>
  <si>
    <t>052014001Ж</t>
  </si>
  <si>
    <t>9950040000</t>
  </si>
  <si>
    <t>9950040010</t>
  </si>
  <si>
    <t>Взнос в ассоциацию муниципальных образований</t>
  </si>
  <si>
    <t>МП "Адресная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области" на 2016-2020 годы</t>
  </si>
  <si>
    <t>Комплексное решение проблемы перехода к устойчивому развитию застроенных территорий пгт.Максатиха</t>
  </si>
  <si>
    <t xml:space="preserve">Снос аварийного жилищного фонда на территории городского поселения пгт.Максатиха </t>
  </si>
  <si>
    <t>Снос аварийного жилищного фонда на территории городского поселения пгт.Максатиха Максатихинского района Тверской области на 2016-2020 годы</t>
  </si>
  <si>
    <t>Обследование  аварийного жилижного фонда</t>
  </si>
  <si>
    <t>Разработка проектно-сметной документации на ремонт дорог</t>
  </si>
  <si>
    <t xml:space="preserve">Разработка проектно-сметной документации на ремонт дорог </t>
  </si>
  <si>
    <t>2000000000</t>
  </si>
  <si>
    <t>2010000000</t>
  </si>
  <si>
    <t>2010100000</t>
  </si>
  <si>
    <t>2010140000</t>
  </si>
  <si>
    <t>2010140010</t>
  </si>
  <si>
    <t>201014001Б</t>
  </si>
  <si>
    <t>2010140020</t>
  </si>
  <si>
    <t>201014002Б</t>
  </si>
  <si>
    <t>051024001Б</t>
  </si>
  <si>
    <t>1710140030</t>
  </si>
  <si>
    <t>Реконструкция водопроводного узла по ул. Василенкова пгт Максатиха со строительством артезианской скважины и станции водоочистки</t>
  </si>
  <si>
    <t>1510240060</t>
  </si>
  <si>
    <t>Оплата коммунальных услуг незаселенного муниципального жилого фонда</t>
  </si>
  <si>
    <t>1520140030</t>
  </si>
  <si>
    <t>152014003Б</t>
  </si>
  <si>
    <t>Расходы, связанные с осуществлением мероприятий в рамках земельного законодательства</t>
  </si>
  <si>
    <t>1710140040</t>
  </si>
  <si>
    <t>171014004Б</t>
  </si>
  <si>
    <t>Проведение мероприятий по ремонту зданий насосных станций водозаборов п.Максатиха</t>
  </si>
  <si>
    <t>Сумма(тыс.руб.)</t>
  </si>
  <si>
    <t>2019 год</t>
  </si>
  <si>
    <t>Сумма (тыс.руб.)</t>
  </si>
  <si>
    <t>9940000000</t>
  </si>
  <si>
    <t xml:space="preserve">Отдельные мероприятия, не включенные в муниципальные программы </t>
  </si>
  <si>
    <t>9940040000</t>
  </si>
  <si>
    <t>9940040010</t>
  </si>
  <si>
    <t>994004001Б</t>
  </si>
  <si>
    <t>Расходы на обеспечение проведения выборов в депутаты представительного органа местного самоуправления</t>
  </si>
  <si>
    <t>0107</t>
  </si>
  <si>
    <t>Обеспечение проведения выборов и референдумов</t>
  </si>
  <si>
    <t>Выполнение работ по ремонту автодорог в п. Максатиха</t>
  </si>
  <si>
    <t>06302S0000</t>
  </si>
  <si>
    <t>06302S0330</t>
  </si>
  <si>
    <t>Расходы местных бюджетов, в том числе расходы на предоставление межбюджетных трансфертов иным местным бюджетам, в целях софинансирования которых из бюджетов субъектов Российской Федерации предоставляются местным бюджетам субсидии</t>
  </si>
  <si>
    <t>Реализация местных инициатив (проектов), направленных на развитие общественной инфраструктуры(ремонт зданий насосных станций)</t>
  </si>
  <si>
    <t>Реализация местных инициатив (проектов), направленных на развитие общественной инфраструктуры(благоустройство парка)</t>
  </si>
  <si>
    <t>1420240030</t>
  </si>
  <si>
    <t>Подготовка картопланов на территории  п.Максатиха</t>
  </si>
  <si>
    <t>Реализация местных инициатив (проектов), направленных на развитие общественной инфраструктуры(развитие электросетевого комплекса)</t>
  </si>
  <si>
    <t>МП "Развитие строительного комплекса и жилищного строительства на 2017-2021 годы"</t>
  </si>
  <si>
    <t>МП "Управление муниципальным имуществом муниципального образования городское поселение поселок Максатиха Максатихинского района Тверской области в 2017-2021 годах"</t>
  </si>
  <si>
    <t>17103S0000</t>
  </si>
  <si>
    <t>17103S0330</t>
  </si>
  <si>
    <t>Закупка товаров, работ и услуг для обеспечения государственных (муниципальных) нужд</t>
  </si>
  <si>
    <t>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</si>
  <si>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2020 год</t>
  </si>
  <si>
    <t>05101S0000</t>
  </si>
  <si>
    <t>Расходы местных бюджетов,  в целях софинансирования которых из бюджетов субъектов Российской Федерации предоставляются местным бюджетам субсидии</t>
  </si>
  <si>
    <t>9950010000</t>
  </si>
  <si>
    <t>1420240040</t>
  </si>
  <si>
    <t>Подготовка градостроительных планов земельных участков</t>
  </si>
  <si>
    <t>0650000000</t>
  </si>
  <si>
    <t>Формирование городской среды городского поселения поселок Максатиха</t>
  </si>
  <si>
    <t>0650100000</t>
  </si>
  <si>
    <t>Благоустройство дворовых территорий городского поселения поселок Максатиха</t>
  </si>
  <si>
    <t>0650140000</t>
  </si>
  <si>
    <t>0650140010</t>
  </si>
  <si>
    <t>Изготовление  проектно-сметной документации на благоустройство  дворовых территорий и подъездов к ним</t>
  </si>
  <si>
    <t>1430000000</t>
  </si>
  <si>
    <t>1430100000</t>
  </si>
  <si>
    <t>Строительство  жилого дома в п.Максатиха</t>
  </si>
  <si>
    <t>1430140000</t>
  </si>
  <si>
    <t>1430140010</t>
  </si>
  <si>
    <t>Благоустройство общественных территорий городского поселения поселок Максатиха</t>
  </si>
  <si>
    <t>0650200000</t>
  </si>
  <si>
    <t>0650240000</t>
  </si>
  <si>
    <t>0650240010</t>
  </si>
  <si>
    <t>Изготовление  проектно-сметной документации на благоустройство  общественных территорий и подъездов к ним</t>
  </si>
  <si>
    <t>Повышение уровня обеспеченности жильем соответствующих категорий населения за счет строительства жилья для государственных и муниципальных нужд</t>
  </si>
  <si>
    <t>Переселение граждан из аварийного жилищного фонда на территории городского поселения пгт. Максатиха Максатихинского района Тверской области</t>
  </si>
  <si>
    <t>9950010540</t>
  </si>
  <si>
    <t>МП "Обеспечение безопасности населения городского поселения поселок  Максатиха Максатихинского района  Тверской области на 2018-2023годы"</t>
  </si>
  <si>
    <t>МП "Обеспечение безопасности населения городского поселения поселок  Максатиха Максатихинского района  Тверской области на 2018-2023 годы"</t>
  </si>
  <si>
    <t>МП "Развитие сферы транспорта и дорожного хозяйства городского поселения поселок Максатиха  Максатихинского района Тверской области  на 2018-2023 годы"</t>
  </si>
  <si>
    <t>МП "Развитие сферы транспорта и дорожного хозяйства городского поселения поселок  Максатиха  Максатихинского района Тверской области  на 2018-2023годы"</t>
  </si>
  <si>
    <t>МП "Жилищно-коммунальное хозяйство и энергетика городского поселения поселок Максатиха Максатихинского района Тверской области на 2018-2023 годы"</t>
  </si>
  <si>
    <t>МП "Реконструкция водопровода южной части п.Максатиха со строительством станции водоочистки на 2018-2023 годы"</t>
  </si>
  <si>
    <t>Обследование  аварийного жилищного фонда</t>
  </si>
  <si>
    <t>Организация и ведение учета объектов муниципальной собственности, в том числе муниципальных предприятий, формирование казны городского поселения, прием в муниципальную собственность объектов, передаваемых по различным основаниям</t>
  </si>
  <si>
    <t xml:space="preserve"> "О бюджете поселка Максатиха на 2019год</t>
  </si>
  <si>
    <t>и на плановый период 2020 и 2021 годов"</t>
  </si>
  <si>
    <t>Распределение бюджетных ассигнований бюджета поселка   по разделам и подразделам классификации расходов бюджетов  на 2019 год и на плановый период 2020 и 2021 годов</t>
  </si>
  <si>
    <t>2021 год</t>
  </si>
  <si>
    <t xml:space="preserve"> "О бюджете поселка Максатиха на 2019 год</t>
  </si>
  <si>
    <t>"О бюджете поселка Максатиха на 2019 год</t>
  </si>
  <si>
    <t>Распределение бюджетных ассигнований бюджета поселка  по разделам и подразделам, целевым статьям (муниципальным программам  и непрограммным направлениям деятельности)  и группам (группам и подгруппам) видам расходов классификации расходов бюджетов на 2019 год и на плановый период 2020 и 2021 годов</t>
  </si>
  <si>
    <t>Распределение бюджетных ассигнований бюджета поселка  по целевым статьям (муниципальным программам и непрограммным направлениям деятельности), группам видов расходов классификации расходов бюджетов на 2019 год  и а плановый период 2020 и 2021 годов</t>
  </si>
  <si>
    <t>05101S1050</t>
  </si>
  <si>
    <t>Средства местного бюджета на капитальный ремонт и ремонт улично-дорожной сети</t>
  </si>
  <si>
    <t>0620140030</t>
  </si>
  <si>
    <t>Разработка проектно-сметной документации  на ремонт объектов коммунальной инфраструктуры</t>
  </si>
  <si>
    <t>0620140020</t>
  </si>
  <si>
    <t>Устройство системы водоотведения</t>
  </si>
  <si>
    <t>МП "Адресная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области" на 2019-2024 годы</t>
  </si>
  <si>
    <t>Снос аварийного жилищного фонда на территории городского поселения пгт.Максатиха Максатихинского района Тверской области на 2019-2024 годы</t>
  </si>
  <si>
    <t>065F000000</t>
  </si>
  <si>
    <t>Национальный проект "Жилье и городская среда"</t>
  </si>
  <si>
    <t>065F200000</t>
  </si>
  <si>
    <t>Реализация федерального проекта "Формирование комфортной городской среды"</t>
  </si>
  <si>
    <t>065F255550</t>
  </si>
  <si>
    <t>Средства на поддержку муниципальных программ современной городской среды</t>
  </si>
  <si>
    <t>от 24 декабря 2018 года №70</t>
  </si>
  <si>
    <t xml:space="preserve"> от 24 декабря 2018 года №70</t>
  </si>
  <si>
    <t>от  24 декабря 2018 года №70</t>
  </si>
  <si>
    <t xml:space="preserve">к решению Совета депутатов городского поселения </t>
  </si>
  <si>
    <t>"О внесении изменений и дополнений в решение</t>
  </si>
  <si>
    <t xml:space="preserve"> Совета депутатов городского поселения п.Максатиха</t>
  </si>
  <si>
    <t>Приложение №3</t>
  </si>
  <si>
    <t>Приложение №4</t>
  </si>
  <si>
    <t>Приложение №5</t>
  </si>
  <si>
    <t>Ведомственная структура расходов бюджета поселка 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 и на плановый период 2020 и 2021 годов</t>
  </si>
  <si>
    <t>Разработка схем на объекты коммунальной инфраструктуры</t>
  </si>
  <si>
    <t>0620140050</t>
  </si>
  <si>
    <t>9960040040</t>
  </si>
  <si>
    <t>Межбюджетные трансферты на переданные полномочия по обеспечению дорожного движения автомобильных дорог местного значения в границах поселений</t>
  </si>
  <si>
    <t>1710340000</t>
  </si>
  <si>
    <t>1710340010</t>
  </si>
  <si>
    <t>Проведение ПИР, подготовка проектно-сметной документации по ремонту водопроводных сетей</t>
  </si>
  <si>
    <t>Приложение №6</t>
  </si>
  <si>
    <t>п.Максатиха от  25 февраля             №73</t>
  </si>
  <si>
    <t>п.Максатиха от  25 февраля               №73</t>
  </si>
  <si>
    <t>п.Максатиха от   25 февраля   2019        №73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</si>
</sst>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right" wrapText="1"/>
      <protection locked="0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33" borderId="10" xfId="0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3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3" fillId="33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3" fillId="0" borderId="11" xfId="0" applyFont="1" applyFill="1" applyBorder="1" applyAlignment="1">
      <alignment horizontal="justify" wrapText="1"/>
    </xf>
    <xf numFmtId="0" fontId="1" fillId="0" borderId="12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wrapText="1"/>
    </xf>
    <xf numFmtId="0" fontId="3" fillId="33" borderId="11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 applyProtection="1">
      <alignment horizontal="right"/>
      <protection locked="0"/>
    </xf>
    <xf numFmtId="49" fontId="3" fillId="0" borderId="13" xfId="0" applyNumberFormat="1" applyFont="1" applyFill="1" applyBorder="1" applyAlignment="1">
      <alignment horizontal="right"/>
    </xf>
    <xf numFmtId="0" fontId="7" fillId="35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>
      <alignment horizontal="justify" vertical="justify"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justify" wrapText="1"/>
    </xf>
    <xf numFmtId="49" fontId="1" fillId="0" borderId="10" xfId="0" applyNumberFormat="1" applyFont="1" applyBorder="1" applyAlignment="1">
      <alignment horizontal="right"/>
    </xf>
    <xf numFmtId="0" fontId="1" fillId="33" borderId="11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3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 applyProtection="1">
      <alignment horizontal="right"/>
      <protection locked="0"/>
    </xf>
    <xf numFmtId="0" fontId="3" fillId="0" borderId="16" xfId="0" applyFont="1" applyFill="1" applyBorder="1" applyAlignment="1" applyProtection="1">
      <alignment horizontal="right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justify" wrapText="1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4" xfId="0" applyFont="1" applyFill="1" applyBorder="1" applyAlignment="1" applyProtection="1">
      <alignment horizontal="right"/>
      <protection locked="0"/>
    </xf>
    <xf numFmtId="0" fontId="3" fillId="0" borderId="18" xfId="0" applyFont="1" applyFill="1" applyBorder="1" applyAlignment="1">
      <alignment/>
    </xf>
    <xf numFmtId="0" fontId="1" fillId="0" borderId="25" xfId="0" applyFont="1" applyFill="1" applyBorder="1" applyAlignment="1" applyProtection="1">
      <alignment horizontal="right"/>
      <protection locked="0"/>
    </xf>
    <xf numFmtId="0" fontId="1" fillId="33" borderId="25" xfId="0" applyFont="1" applyFill="1" applyBorder="1" applyAlignment="1" applyProtection="1">
      <alignment horizontal="right"/>
      <protection locked="0"/>
    </xf>
    <xf numFmtId="0" fontId="3" fillId="0" borderId="25" xfId="0" applyFont="1" applyFill="1" applyBorder="1" applyAlignment="1" applyProtection="1">
      <alignment horizontal="right"/>
      <protection locked="0"/>
    </xf>
    <xf numFmtId="49" fontId="3" fillId="0" borderId="21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3" fillId="0" borderId="24" xfId="0" applyFont="1" applyFill="1" applyBorder="1" applyAlignment="1" applyProtection="1">
      <alignment horizontal="right"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3" fillId="0" borderId="25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7" xfId="0" applyFont="1" applyFill="1" applyBorder="1" applyAlignment="1" applyProtection="1">
      <alignment horizontal="right"/>
      <protection locked="0"/>
    </xf>
    <xf numFmtId="0" fontId="6" fillId="33" borderId="12" xfId="0" applyFont="1" applyFill="1" applyBorder="1" applyAlignment="1">
      <alignment horizontal="justify" wrapText="1"/>
    </xf>
    <xf numFmtId="174" fontId="3" fillId="0" borderId="25" xfId="0" applyNumberFormat="1" applyFont="1" applyFill="1" applyBorder="1" applyAlignment="1">
      <alignment/>
    </xf>
    <xf numFmtId="174" fontId="1" fillId="0" borderId="25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justify" wrapText="1"/>
    </xf>
    <xf numFmtId="0" fontId="3" fillId="0" borderId="14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 horizontal="center" wrapText="1"/>
    </xf>
    <xf numFmtId="0" fontId="1" fillId="0" borderId="24" xfId="0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right"/>
    </xf>
    <xf numFmtId="0" fontId="3" fillId="0" borderId="29" xfId="0" applyFont="1" applyFill="1" applyBorder="1" applyAlignment="1" applyProtection="1">
      <alignment horizontal="right"/>
      <protection locked="0"/>
    </xf>
    <xf numFmtId="49" fontId="3" fillId="0" borderId="30" xfId="0" applyNumberFormat="1" applyFont="1" applyFill="1" applyBorder="1" applyAlignment="1">
      <alignment horizontal="right"/>
    </xf>
    <xf numFmtId="0" fontId="3" fillId="0" borderId="15" xfId="0" applyFont="1" applyFill="1" applyBorder="1" applyAlignment="1" applyProtection="1">
      <alignment horizontal="right"/>
      <protection locked="0"/>
    </xf>
    <xf numFmtId="2" fontId="3" fillId="0" borderId="25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justify" wrapText="1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3" fillId="0" borderId="3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>
      <alignment/>
    </xf>
    <xf numFmtId="0" fontId="3" fillId="0" borderId="30" xfId="0" applyFont="1" applyFill="1" applyBorder="1" applyAlignment="1" applyProtection="1">
      <alignment horizontal="right"/>
      <protection locked="0"/>
    </xf>
    <xf numFmtId="0" fontId="3" fillId="0" borderId="33" xfId="0" applyFont="1" applyFill="1" applyBorder="1" applyAlignment="1" applyProtection="1">
      <alignment horizontal="right"/>
      <protection locked="0"/>
    </xf>
    <xf numFmtId="2" fontId="3" fillId="0" borderId="29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justify" wrapText="1"/>
    </xf>
    <xf numFmtId="2" fontId="3" fillId="0" borderId="24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 applyProtection="1">
      <alignment horizontal="right"/>
      <protection locked="0"/>
    </xf>
    <xf numFmtId="2" fontId="3" fillId="0" borderId="25" xfId="0" applyNumberFormat="1" applyFont="1" applyFill="1" applyBorder="1" applyAlignment="1" applyProtection="1">
      <alignment horizontal="right"/>
      <protection locked="0"/>
    </xf>
    <xf numFmtId="2" fontId="3" fillId="0" borderId="34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 applyProtection="1">
      <alignment horizontal="right"/>
      <protection locked="0"/>
    </xf>
    <xf numFmtId="2" fontId="0" fillId="0" borderId="1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1" fillId="0" borderId="34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2" fontId="3" fillId="0" borderId="34" xfId="0" applyNumberFormat="1" applyFont="1" applyFill="1" applyBorder="1" applyAlignment="1">
      <alignment horizontal="right"/>
    </xf>
    <xf numFmtId="2" fontId="1" fillId="0" borderId="34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2" fontId="1" fillId="0" borderId="35" xfId="0" applyNumberFormat="1" applyFont="1" applyFill="1" applyBorder="1" applyAlignment="1">
      <alignment horizontal="right" wrapText="1"/>
    </xf>
    <xf numFmtId="2" fontId="1" fillId="0" borderId="25" xfId="0" applyNumberFormat="1" applyFont="1" applyFill="1" applyBorder="1" applyAlignment="1">
      <alignment horizontal="right" wrapText="1"/>
    </xf>
    <xf numFmtId="2" fontId="1" fillId="0" borderId="27" xfId="0" applyNumberFormat="1" applyFont="1" applyFill="1" applyBorder="1" applyAlignment="1" applyProtection="1">
      <alignment horizontal="right"/>
      <protection locked="0"/>
    </xf>
    <xf numFmtId="2" fontId="1" fillId="0" borderId="24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 applyProtection="1">
      <alignment horizontal="right"/>
      <protection locked="0"/>
    </xf>
    <xf numFmtId="2" fontId="3" fillId="0" borderId="24" xfId="0" applyNumberFormat="1" applyFont="1" applyFill="1" applyBorder="1" applyAlignment="1" applyProtection="1">
      <alignment horizontal="right"/>
      <protection locked="0"/>
    </xf>
    <xf numFmtId="2" fontId="1" fillId="0" borderId="36" xfId="0" applyNumberFormat="1" applyFont="1" applyFill="1" applyBorder="1" applyAlignment="1" applyProtection="1">
      <alignment horizontal="right"/>
      <protection locked="0"/>
    </xf>
    <xf numFmtId="2" fontId="1" fillId="33" borderId="25" xfId="0" applyNumberFormat="1" applyFont="1" applyFill="1" applyBorder="1" applyAlignment="1" applyProtection="1">
      <alignment horizontal="right"/>
      <protection locked="0"/>
    </xf>
    <xf numFmtId="2" fontId="1" fillId="33" borderId="24" xfId="0" applyNumberFormat="1" applyFont="1" applyFill="1" applyBorder="1" applyAlignment="1" applyProtection="1">
      <alignment horizontal="right"/>
      <protection locked="0"/>
    </xf>
    <xf numFmtId="2" fontId="1" fillId="33" borderId="11" xfId="0" applyNumberFormat="1" applyFont="1" applyFill="1" applyBorder="1" applyAlignment="1" applyProtection="1">
      <alignment horizontal="right"/>
      <protection locked="0"/>
    </xf>
    <xf numFmtId="2" fontId="1" fillId="33" borderId="36" xfId="0" applyNumberFormat="1" applyFont="1" applyFill="1" applyBorder="1" applyAlignment="1" applyProtection="1">
      <alignment horizontal="right"/>
      <protection locked="0"/>
    </xf>
    <xf numFmtId="2" fontId="1" fillId="0" borderId="26" xfId="0" applyNumberFormat="1" applyFont="1" applyFill="1" applyBorder="1" applyAlignment="1" applyProtection="1">
      <alignment horizontal="right"/>
      <protection locked="0"/>
    </xf>
    <xf numFmtId="2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3" fillId="0" borderId="38" xfId="0" applyFont="1" applyFill="1" applyBorder="1" applyAlignment="1">
      <alignment wrapText="1"/>
    </xf>
    <xf numFmtId="2" fontId="3" fillId="0" borderId="32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174" fontId="1" fillId="0" borderId="25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justify" wrapText="1"/>
    </xf>
    <xf numFmtId="0" fontId="11" fillId="0" borderId="12" xfId="0" applyFont="1" applyFill="1" applyBorder="1" applyAlignment="1">
      <alignment horizontal="justify" wrapText="1"/>
    </xf>
    <xf numFmtId="49" fontId="11" fillId="0" borderId="10" xfId="0" applyNumberFormat="1" applyFont="1" applyFill="1" applyBorder="1" applyAlignment="1">
      <alignment horizontal="right" wrapText="1"/>
    </xf>
    <xf numFmtId="2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1" fillId="0" borderId="35" xfId="0" applyNumberFormat="1" applyFont="1" applyFill="1" applyBorder="1" applyAlignment="1" applyProtection="1">
      <alignment horizontal="right"/>
      <protection locked="0"/>
    </xf>
    <xf numFmtId="2" fontId="1" fillId="0" borderId="25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3" fillId="0" borderId="25" xfId="0" applyNumberFormat="1" applyFont="1" applyBorder="1" applyAlignment="1" applyProtection="1">
      <alignment horizontal="right" wrapText="1"/>
      <protection locked="0"/>
    </xf>
    <xf numFmtId="2" fontId="1" fillId="33" borderId="34" xfId="0" applyNumberFormat="1" applyFont="1" applyFill="1" applyBorder="1" applyAlignment="1" applyProtection="1">
      <alignment horizontal="right"/>
      <protection locked="0"/>
    </xf>
    <xf numFmtId="2" fontId="3" fillId="0" borderId="35" xfId="0" applyNumberFormat="1" applyFont="1" applyFill="1" applyBorder="1" applyAlignment="1">
      <alignment horizontal="right" wrapText="1"/>
    </xf>
    <xf numFmtId="49" fontId="3" fillId="0" borderId="36" xfId="0" applyNumberFormat="1" applyFont="1" applyFill="1" applyBorder="1" applyAlignment="1">
      <alignment horizontal="right"/>
    </xf>
    <xf numFmtId="49" fontId="1" fillId="0" borderId="40" xfId="0" applyNumberFormat="1" applyFont="1" applyFill="1" applyBorder="1" applyAlignment="1">
      <alignment horizontal="right"/>
    </xf>
    <xf numFmtId="49" fontId="1" fillId="0" borderId="36" xfId="0" applyNumberFormat="1" applyFont="1" applyFill="1" applyBorder="1" applyAlignment="1">
      <alignment horizontal="right"/>
    </xf>
    <xf numFmtId="49" fontId="1" fillId="0" borderId="41" xfId="0" applyNumberFormat="1" applyFont="1" applyFill="1" applyBorder="1" applyAlignment="1">
      <alignment horizontal="right"/>
    </xf>
    <xf numFmtId="0" fontId="3" fillId="0" borderId="39" xfId="0" applyFont="1" applyFill="1" applyBorder="1" applyAlignment="1">
      <alignment wrapText="1"/>
    </xf>
    <xf numFmtId="0" fontId="3" fillId="0" borderId="36" xfId="0" applyFont="1" applyFill="1" applyBorder="1" applyAlignment="1">
      <alignment horizontal="justify" wrapText="1"/>
    </xf>
    <xf numFmtId="0" fontId="1" fillId="0" borderId="40" xfId="0" applyFont="1" applyFill="1" applyBorder="1" applyAlignment="1">
      <alignment horizontal="justify" wrapText="1"/>
    </xf>
    <xf numFmtId="0" fontId="1" fillId="0" borderId="36" xfId="0" applyFont="1" applyFill="1" applyBorder="1" applyAlignment="1">
      <alignment horizontal="justify" wrapText="1"/>
    </xf>
    <xf numFmtId="0" fontId="3" fillId="0" borderId="40" xfId="0" applyFont="1" applyFill="1" applyBorder="1" applyAlignment="1">
      <alignment horizontal="justify" wrapText="1"/>
    </xf>
    <xf numFmtId="0" fontId="1" fillId="0" borderId="41" xfId="0" applyFont="1" applyFill="1" applyBorder="1" applyAlignment="1">
      <alignment horizontal="justify" wrapText="1"/>
    </xf>
    <xf numFmtId="2" fontId="1" fillId="0" borderId="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74" fontId="3" fillId="0" borderId="25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1" fillId="0" borderId="25" xfId="0" applyNumberFormat="1" applyFont="1" applyFill="1" applyBorder="1" applyAlignment="1" applyProtection="1">
      <alignment horizontal="right"/>
      <protection locked="0"/>
    </xf>
    <xf numFmtId="174" fontId="3" fillId="0" borderId="27" xfId="0" applyNumberFormat="1" applyFont="1" applyFill="1" applyBorder="1" applyAlignment="1" applyProtection="1">
      <alignment horizontal="right"/>
      <protection locked="0"/>
    </xf>
    <xf numFmtId="174" fontId="1" fillId="0" borderId="42" xfId="0" applyNumberFormat="1" applyFont="1" applyFill="1" applyBorder="1" applyAlignment="1" applyProtection="1">
      <alignment horizontal="right"/>
      <protection locked="0"/>
    </xf>
    <xf numFmtId="174" fontId="1" fillId="0" borderId="43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right" wrapText="1"/>
    </xf>
    <xf numFmtId="0" fontId="1" fillId="0" borderId="44" xfId="0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1" fillId="0" borderId="3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45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>
      <alignment horizontal="center" wrapText="1"/>
    </xf>
    <xf numFmtId="0" fontId="1" fillId="0" borderId="52" xfId="0" applyFont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0" fillId="0" borderId="0" xfId="0" applyAlignment="1">
      <alignment horizontal="right" wrapText="1"/>
    </xf>
    <xf numFmtId="0" fontId="1" fillId="0" borderId="53" xfId="0" applyFont="1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" fillId="0" borderId="45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0" fillId="0" borderId="61" xfId="0" applyBorder="1" applyAlignment="1">
      <alignment/>
    </xf>
    <xf numFmtId="0" fontId="1" fillId="0" borderId="62" xfId="0" applyFont="1" applyFill="1" applyBorder="1" applyAlignment="1">
      <alignment horizontal="center" wrapText="1"/>
    </xf>
    <xf numFmtId="0" fontId="0" fillId="0" borderId="28" xfId="0" applyBorder="1" applyAlignment="1">
      <alignment wrapText="1"/>
    </xf>
    <xf numFmtId="0" fontId="1" fillId="0" borderId="3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56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63" xfId="0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6.375" style="23" customWidth="1"/>
    <col min="2" max="2" width="69.875" style="13" customWidth="1"/>
    <col min="3" max="3" width="12.625" style="13" customWidth="1"/>
    <col min="4" max="5" width="9.125" style="0" hidden="1" customWidth="1"/>
    <col min="6" max="6" width="10.25390625" style="0" customWidth="1"/>
  </cols>
  <sheetData>
    <row r="1" spans="1:7" ht="12.75">
      <c r="A1" s="19"/>
      <c r="B1" s="208" t="s">
        <v>477</v>
      </c>
      <c r="C1" s="208"/>
      <c r="D1" s="209"/>
      <c r="E1" s="209"/>
      <c r="F1" s="210"/>
      <c r="G1" s="210"/>
    </row>
    <row r="2" spans="1:7" ht="12.75">
      <c r="A2" s="19"/>
      <c r="B2" s="211" t="s">
        <v>474</v>
      </c>
      <c r="C2" s="211"/>
      <c r="D2" s="210"/>
      <c r="E2" s="210"/>
      <c r="F2" s="210"/>
      <c r="G2" s="210"/>
    </row>
    <row r="3" spans="1:7" ht="12.75">
      <c r="A3" s="19"/>
      <c r="B3" s="216" t="s">
        <v>490</v>
      </c>
      <c r="C3" s="217"/>
      <c r="D3" s="217"/>
      <c r="E3" s="217"/>
      <c r="F3" s="217"/>
      <c r="G3" s="217"/>
    </row>
    <row r="4" spans="1:7" ht="12.75">
      <c r="A4" s="19"/>
      <c r="B4" s="216" t="s">
        <v>475</v>
      </c>
      <c r="C4" s="217"/>
      <c r="D4" s="217"/>
      <c r="E4" s="217"/>
      <c r="F4" s="217"/>
      <c r="G4" s="217"/>
    </row>
    <row r="5" spans="1:10" ht="12.75">
      <c r="A5" s="19"/>
      <c r="B5" s="211" t="s">
        <v>476</v>
      </c>
      <c r="C5" s="211"/>
      <c r="D5" s="210"/>
      <c r="E5" s="210"/>
      <c r="F5" s="210"/>
      <c r="G5" s="210"/>
      <c r="H5" s="1"/>
      <c r="I5" s="1"/>
      <c r="J5" s="1"/>
    </row>
    <row r="6" spans="1:10" ht="12.75">
      <c r="A6" s="19"/>
      <c r="B6" s="211" t="s">
        <v>471</v>
      </c>
      <c r="C6" s="210"/>
      <c r="D6" s="210"/>
      <c r="E6" s="210"/>
      <c r="F6" s="210"/>
      <c r="G6" s="210"/>
      <c r="H6" s="1"/>
      <c r="I6" s="1"/>
      <c r="J6" s="1"/>
    </row>
    <row r="7" spans="1:10" ht="12.75">
      <c r="A7" s="19"/>
      <c r="B7" s="211" t="s">
        <v>449</v>
      </c>
      <c r="C7" s="211"/>
      <c r="D7" s="210"/>
      <c r="E7" s="210"/>
      <c r="F7" s="210"/>
      <c r="G7" s="210"/>
      <c r="H7" s="1"/>
      <c r="I7" s="1"/>
      <c r="J7" s="1"/>
    </row>
    <row r="8" spans="1:10" ht="12.75">
      <c r="A8" s="19"/>
      <c r="B8" s="211" t="s">
        <v>450</v>
      </c>
      <c r="C8" s="211"/>
      <c r="D8" s="210"/>
      <c r="E8" s="210"/>
      <c r="F8" s="210"/>
      <c r="G8" s="210"/>
      <c r="H8" s="2"/>
      <c r="I8" s="2"/>
      <c r="J8" s="2"/>
    </row>
    <row r="9" spans="1:10" ht="12.75">
      <c r="A9" s="19"/>
      <c r="B9" s="211"/>
      <c r="C9" s="211"/>
      <c r="D9" s="2"/>
      <c r="E9" s="2"/>
      <c r="F9" s="2"/>
      <c r="G9" s="2"/>
      <c r="H9" s="2"/>
      <c r="I9" s="2"/>
      <c r="J9" s="2"/>
    </row>
    <row r="10" spans="1:10" ht="12.75">
      <c r="A10" s="19"/>
      <c r="B10" s="211"/>
      <c r="C10" s="211"/>
      <c r="D10" s="2"/>
      <c r="E10" s="2"/>
      <c r="F10" s="2"/>
      <c r="G10" s="2"/>
      <c r="H10" s="2"/>
      <c r="I10" s="2"/>
      <c r="J10" s="2"/>
    </row>
    <row r="11" spans="1:10" ht="12.75">
      <c r="A11" s="19"/>
      <c r="B11" s="17"/>
      <c r="C11" s="17"/>
      <c r="D11" s="2"/>
      <c r="E11" s="2"/>
      <c r="F11" s="2"/>
      <c r="G11" s="2"/>
      <c r="H11" s="2"/>
      <c r="I11" s="2"/>
      <c r="J11" s="2"/>
    </row>
    <row r="12" spans="1:10" ht="12.75">
      <c r="A12" s="225" t="s">
        <v>451</v>
      </c>
      <c r="B12" s="225"/>
      <c r="C12" s="225"/>
      <c r="D12" s="226"/>
      <c r="E12" s="226"/>
      <c r="F12" s="210"/>
      <c r="G12" s="210"/>
      <c r="H12" s="2"/>
      <c r="I12" s="2"/>
      <c r="J12" s="2"/>
    </row>
    <row r="13" spans="1:7" ht="24.75" customHeight="1">
      <c r="A13" s="225"/>
      <c r="B13" s="225"/>
      <c r="C13" s="225"/>
      <c r="D13" s="226"/>
      <c r="E13" s="226"/>
      <c r="F13" s="210"/>
      <c r="G13" s="210"/>
    </row>
    <row r="14" spans="1:3" ht="12.75">
      <c r="A14" s="64"/>
      <c r="B14" s="64"/>
      <c r="C14" s="64"/>
    </row>
    <row r="15" spans="1:3" ht="13.5" thickBot="1">
      <c r="A15" s="64"/>
      <c r="B15" s="64"/>
      <c r="C15" s="63"/>
    </row>
    <row r="16" spans="1:7" ht="13.5" thickBot="1">
      <c r="A16" s="227" t="s">
        <v>11</v>
      </c>
      <c r="B16" s="213" t="s">
        <v>14</v>
      </c>
      <c r="C16" s="220" t="s">
        <v>389</v>
      </c>
      <c r="D16" s="221"/>
      <c r="E16" s="221"/>
      <c r="F16" s="221"/>
      <c r="G16" s="222"/>
    </row>
    <row r="17" spans="1:7" ht="12.75" customHeight="1" thickBot="1">
      <c r="A17" s="214"/>
      <c r="B17" s="214"/>
      <c r="C17" s="218" t="s">
        <v>390</v>
      </c>
      <c r="D17" s="212" t="s">
        <v>175</v>
      </c>
      <c r="E17" s="212"/>
      <c r="F17" s="223" t="s">
        <v>175</v>
      </c>
      <c r="G17" s="224"/>
    </row>
    <row r="18" spans="1:7" ht="12.75" customHeight="1" thickBot="1">
      <c r="A18" s="215"/>
      <c r="B18" s="215"/>
      <c r="C18" s="219"/>
      <c r="D18" s="119" t="s">
        <v>176</v>
      </c>
      <c r="E18" s="126" t="s">
        <v>177</v>
      </c>
      <c r="F18" s="128" t="s">
        <v>415</v>
      </c>
      <c r="G18" s="127" t="s">
        <v>452</v>
      </c>
    </row>
    <row r="19" spans="1:7" ht="12.75">
      <c r="A19" s="169"/>
      <c r="B19" s="193" t="s">
        <v>35</v>
      </c>
      <c r="C19" s="129">
        <f>C20+C24+C28+C31+C35+C37+C39+C41</f>
        <v>24048.449999999997</v>
      </c>
      <c r="D19" s="129" t="e">
        <f>D20+D24+D28+D31+D35+D37+D39+D41</f>
        <v>#REF!</v>
      </c>
      <c r="E19" s="129" t="e">
        <f>E20+E24+E28+E31+E35+E37+E39+E41</f>
        <v>#REF!</v>
      </c>
      <c r="F19" s="129">
        <f>F20+F24+F28+F31+F35+F37+F39+F41</f>
        <v>19032.45</v>
      </c>
      <c r="G19" s="129">
        <f>G20+G24+G28+G31+G35+G37+G39+G41</f>
        <v>18622.15</v>
      </c>
    </row>
    <row r="20" spans="1:7" ht="12.75">
      <c r="A20" s="189" t="s">
        <v>15</v>
      </c>
      <c r="B20" s="194" t="s">
        <v>21</v>
      </c>
      <c r="C20" s="108">
        <f>SUM(C21:C23)</f>
        <v>1374.4499999999998</v>
      </c>
      <c r="D20" s="108" t="e">
        <f>SUM(D21:D23)</f>
        <v>#REF!</v>
      </c>
      <c r="E20" s="108" t="e">
        <f>SUM(E21:E23)</f>
        <v>#REF!</v>
      </c>
      <c r="F20" s="108">
        <f>SUM(F21:F23)</f>
        <v>559.75</v>
      </c>
      <c r="G20" s="108">
        <f>SUM(G21:G23)</f>
        <v>559.75</v>
      </c>
    </row>
    <row r="21" spans="1:7" ht="22.5">
      <c r="A21" s="190" t="s">
        <v>16</v>
      </c>
      <c r="B21" s="195" t="s">
        <v>36</v>
      </c>
      <c r="C21" s="109">
        <f>ЦСР!E19</f>
        <v>215.6</v>
      </c>
      <c r="D21" s="109">
        <f>ЦСР!F19</f>
        <v>0</v>
      </c>
      <c r="E21" s="109">
        <f>ЦСР!G19</f>
        <v>0</v>
      </c>
      <c r="F21" s="109">
        <f>ЦСР!H19</f>
        <v>215.6</v>
      </c>
      <c r="G21" s="109">
        <f>ЦСР!I19</f>
        <v>215.6</v>
      </c>
    </row>
    <row r="22" spans="1:7" ht="12.75" hidden="1">
      <c r="A22" s="190" t="s">
        <v>398</v>
      </c>
      <c r="B22" s="195" t="s">
        <v>399</v>
      </c>
      <c r="C22" s="137">
        <f>ЦСР!E25</f>
        <v>0</v>
      </c>
      <c r="D22" s="137">
        <f>ЦСР!F25</f>
        <v>0</v>
      </c>
      <c r="E22" s="137">
        <f>ЦСР!G25</f>
        <v>0</v>
      </c>
      <c r="F22" s="137">
        <f>ЦСР!H25</f>
        <v>0</v>
      </c>
      <c r="G22" s="137">
        <f>ЦСР!I25</f>
        <v>0</v>
      </c>
    </row>
    <row r="23" spans="1:7" ht="12.75">
      <c r="A23" s="191" t="s">
        <v>38</v>
      </c>
      <c r="B23" s="196" t="s">
        <v>22</v>
      </c>
      <c r="C23" s="109">
        <f>ЦСР!E33</f>
        <v>1158.85</v>
      </c>
      <c r="D23" s="109" t="e">
        <f>ЦСР!F33</f>
        <v>#REF!</v>
      </c>
      <c r="E23" s="109" t="e">
        <f>ЦСР!G33</f>
        <v>#REF!</v>
      </c>
      <c r="F23" s="109">
        <f>ЦСР!H33</f>
        <v>344.15</v>
      </c>
      <c r="G23" s="109">
        <f>ЦСР!I33</f>
        <v>344.15</v>
      </c>
    </row>
    <row r="24" spans="1:8" ht="12.75">
      <c r="A24" s="189" t="s">
        <v>17</v>
      </c>
      <c r="B24" s="194" t="s">
        <v>23</v>
      </c>
      <c r="C24" s="201">
        <f>C25+C26+C27</f>
        <v>270</v>
      </c>
      <c r="D24" s="201" t="e">
        <f>D25+D26+D27</f>
        <v>#REF!</v>
      </c>
      <c r="E24" s="201" t="e">
        <f>E25+E26+E27</f>
        <v>#REF!</v>
      </c>
      <c r="F24" s="201">
        <f>F25+F26+F27</f>
        <v>200</v>
      </c>
      <c r="G24" s="201">
        <f>G25+G26+G27</f>
        <v>270</v>
      </c>
      <c r="H24" s="202"/>
    </row>
    <row r="25" spans="1:8" ht="22.5">
      <c r="A25" s="191" t="s">
        <v>18</v>
      </c>
      <c r="B25" s="196" t="s">
        <v>39</v>
      </c>
      <c r="C25" s="173">
        <f>ЦСР!E79</f>
        <v>200</v>
      </c>
      <c r="D25" s="173">
        <f>ЦСР!F79</f>
        <v>0</v>
      </c>
      <c r="E25" s="173">
        <f>ЦСР!G79</f>
        <v>0</v>
      </c>
      <c r="F25" s="173">
        <f>ЦСР!H79</f>
        <v>200</v>
      </c>
      <c r="G25" s="173">
        <f>ЦСР!I79</f>
        <v>200</v>
      </c>
      <c r="H25" s="202"/>
    </row>
    <row r="26" spans="1:8" ht="12.75">
      <c r="A26" s="190" t="s">
        <v>67</v>
      </c>
      <c r="B26" s="195" t="s">
        <v>69</v>
      </c>
      <c r="C26" s="203">
        <f>ЦСР!E96</f>
        <v>70</v>
      </c>
      <c r="D26" s="203">
        <f>ЦСР!F96</f>
        <v>0</v>
      </c>
      <c r="E26" s="203">
        <f>ЦСР!G96</f>
        <v>0</v>
      </c>
      <c r="F26" s="203">
        <f>ЦСР!H96</f>
        <v>0</v>
      </c>
      <c r="G26" s="203">
        <f>ЦСР!I96</f>
        <v>70</v>
      </c>
      <c r="H26" s="202"/>
    </row>
    <row r="27" spans="1:7" s="13" customFormat="1" ht="22.5" hidden="1">
      <c r="A27" s="190" t="s">
        <v>70</v>
      </c>
      <c r="B27" s="195" t="s">
        <v>71</v>
      </c>
      <c r="C27" s="98">
        <f>ЦСР!E102</f>
        <v>0</v>
      </c>
      <c r="D27" s="98" t="e">
        <f>ЦСР!F102</f>
        <v>#REF!</v>
      </c>
      <c r="E27" s="98" t="e">
        <f>ЦСР!G102</f>
        <v>#REF!</v>
      </c>
      <c r="F27" s="98">
        <f>ЦСР!H102</f>
        <v>0</v>
      </c>
      <c r="G27" s="98">
        <f>ЦСР!I102</f>
        <v>0</v>
      </c>
    </row>
    <row r="28" spans="1:7" s="13" customFormat="1" ht="12.75">
      <c r="A28" s="189" t="s">
        <v>19</v>
      </c>
      <c r="B28" s="194" t="s">
        <v>24</v>
      </c>
      <c r="C28" s="108">
        <f>C29+C30</f>
        <v>11781.4</v>
      </c>
      <c r="D28" s="108" t="e">
        <f>D29+D30</f>
        <v>#REF!</v>
      </c>
      <c r="E28" s="108" t="e">
        <f>E29+E30</f>
        <v>#REF!</v>
      </c>
      <c r="F28" s="108">
        <f>F29+F30</f>
        <v>9087</v>
      </c>
      <c r="G28" s="108">
        <f>G29+G30</f>
        <v>8520.5</v>
      </c>
    </row>
    <row r="29" spans="1:7" s="13" customFormat="1" ht="12.75">
      <c r="A29" s="191" t="s">
        <v>20</v>
      </c>
      <c r="B29" s="196" t="s">
        <v>25</v>
      </c>
      <c r="C29" s="173">
        <f>ЦСР!E106</f>
        <v>500</v>
      </c>
      <c r="D29" s="173">
        <f>ЦСР!F106</f>
        <v>0</v>
      </c>
      <c r="E29" s="173">
        <f>ЦСР!G106</f>
        <v>0</v>
      </c>
      <c r="F29" s="173">
        <f>ЦСР!H106</f>
        <v>500</v>
      </c>
      <c r="G29" s="173">
        <f>ЦСР!I106</f>
        <v>500</v>
      </c>
    </row>
    <row r="30" spans="1:7" s="13" customFormat="1" ht="12.75">
      <c r="A30" s="191" t="s">
        <v>45</v>
      </c>
      <c r="B30" s="195" t="s">
        <v>46</v>
      </c>
      <c r="C30" s="98">
        <f>ЦСР!E114</f>
        <v>11281.4</v>
      </c>
      <c r="D30" s="98" t="e">
        <f>ЦСР!F114</f>
        <v>#REF!</v>
      </c>
      <c r="E30" s="98" t="e">
        <f>ЦСР!G114</f>
        <v>#REF!</v>
      </c>
      <c r="F30" s="98">
        <f>ЦСР!H114</f>
        <v>8587</v>
      </c>
      <c r="G30" s="98">
        <f>ЦСР!I114</f>
        <v>8020.5</v>
      </c>
    </row>
    <row r="31" spans="1:7" s="13" customFormat="1" ht="12.75">
      <c r="A31" s="189" t="s">
        <v>77</v>
      </c>
      <c r="B31" s="197" t="s">
        <v>79</v>
      </c>
      <c r="C31" s="100">
        <f>C32+C33+C34</f>
        <v>9822.599999999999</v>
      </c>
      <c r="D31" s="100" t="e">
        <f>D32+D33+D34</f>
        <v>#REF!</v>
      </c>
      <c r="E31" s="100" t="e">
        <f>E32+E33+E34</f>
        <v>#REF!</v>
      </c>
      <c r="F31" s="100">
        <f>F32+F33+F34</f>
        <v>8385.7</v>
      </c>
      <c r="G31" s="100">
        <f>G32+G33+G34</f>
        <v>8471.9</v>
      </c>
    </row>
    <row r="32" spans="1:7" s="13" customFormat="1" ht="12.75">
      <c r="A32" s="191" t="s">
        <v>78</v>
      </c>
      <c r="B32" s="195" t="s">
        <v>80</v>
      </c>
      <c r="C32" s="98">
        <f>ЦСР!E188</f>
        <v>417.7</v>
      </c>
      <c r="D32" s="98" t="e">
        <f>ЦСР!F188</f>
        <v>#REF!</v>
      </c>
      <c r="E32" s="98" t="e">
        <f>ЦСР!G188</f>
        <v>#REF!</v>
      </c>
      <c r="F32" s="98">
        <f>ЦСР!H188</f>
        <v>235.7</v>
      </c>
      <c r="G32" s="98">
        <f>ЦСР!I188</f>
        <v>238.89999999999998</v>
      </c>
    </row>
    <row r="33" spans="1:7" s="13" customFormat="1" ht="12.75">
      <c r="A33" s="191" t="s">
        <v>83</v>
      </c>
      <c r="B33" s="195" t="s">
        <v>84</v>
      </c>
      <c r="C33" s="98">
        <f>ЦСР!E212</f>
        <v>4237.7</v>
      </c>
      <c r="D33" s="98" t="e">
        <f>ЦСР!F212</f>
        <v>#REF!</v>
      </c>
      <c r="E33" s="98" t="e">
        <f>ЦСР!G212</f>
        <v>#REF!</v>
      </c>
      <c r="F33" s="98">
        <f>ЦСР!H212</f>
        <v>1400</v>
      </c>
      <c r="G33" s="98">
        <f>ЦСР!I212</f>
        <v>2400</v>
      </c>
    </row>
    <row r="34" spans="1:7" s="13" customFormat="1" ht="12.75">
      <c r="A34" s="191" t="s">
        <v>85</v>
      </c>
      <c r="B34" s="195" t="s">
        <v>86</v>
      </c>
      <c r="C34" s="98">
        <f>ЦСР!E273</f>
        <v>5167.2</v>
      </c>
      <c r="D34" s="98">
        <f>ЦСР!F273</f>
        <v>0</v>
      </c>
      <c r="E34" s="98">
        <f>ЦСР!G273</f>
        <v>0</v>
      </c>
      <c r="F34" s="98">
        <f>ЦСР!H273</f>
        <v>6750</v>
      </c>
      <c r="G34" s="98">
        <f>ЦСР!I273</f>
        <v>5833</v>
      </c>
    </row>
    <row r="35" spans="1:7" ht="13.5" thickBot="1">
      <c r="A35" s="189" t="s">
        <v>26</v>
      </c>
      <c r="B35" s="197" t="s">
        <v>87</v>
      </c>
      <c r="C35" s="204">
        <f>C36</f>
        <v>800</v>
      </c>
      <c r="D35" s="204">
        <f>D36</f>
        <v>0</v>
      </c>
      <c r="E35" s="204">
        <f>E36</f>
        <v>0</v>
      </c>
      <c r="F35" s="204">
        <f>F36</f>
        <v>800</v>
      </c>
      <c r="G35" s="204">
        <f>G36</f>
        <v>800</v>
      </c>
    </row>
    <row r="36" spans="1:7" ht="13.5" thickBot="1">
      <c r="A36" s="192" t="s">
        <v>31</v>
      </c>
      <c r="B36" s="198" t="s">
        <v>32</v>
      </c>
      <c r="C36" s="205">
        <f>ЦСР!E372</f>
        <v>800</v>
      </c>
      <c r="D36" s="205">
        <f>ЦСР!F372</f>
        <v>0</v>
      </c>
      <c r="E36" s="205">
        <f>ЦСР!G372</f>
        <v>0</v>
      </c>
      <c r="F36" s="205">
        <f>ЦСР!H372</f>
        <v>800</v>
      </c>
      <c r="G36" s="206">
        <f>ЦСР!I372</f>
        <v>800</v>
      </c>
    </row>
    <row r="37" spans="1:5" ht="12.75" hidden="1">
      <c r="A37" s="115" t="s">
        <v>27</v>
      </c>
      <c r="B37" s="116" t="s">
        <v>28</v>
      </c>
      <c r="C37" s="117">
        <f>C38</f>
        <v>0</v>
      </c>
      <c r="D37" s="117" t="e">
        <f>D38</f>
        <v>#REF!</v>
      </c>
      <c r="E37" s="117" t="e">
        <f>E38</f>
        <v>#REF!</v>
      </c>
    </row>
    <row r="38" spans="1:5" ht="12.75" hidden="1">
      <c r="A38" s="67" t="s">
        <v>29</v>
      </c>
      <c r="B38" s="68" t="s">
        <v>30</v>
      </c>
      <c r="C38" s="69">
        <f>ЦСР!E379</f>
        <v>0</v>
      </c>
      <c r="D38" s="69" t="e">
        <f>ЦСР!F379</f>
        <v>#REF!</v>
      </c>
      <c r="E38" s="69" t="e">
        <f>ЦСР!G379</f>
        <v>#REF!</v>
      </c>
    </row>
    <row r="39" spans="1:5" ht="14.25" customHeight="1" hidden="1">
      <c r="A39" s="4" t="s">
        <v>40</v>
      </c>
      <c r="B39" s="37" t="s">
        <v>37</v>
      </c>
      <c r="C39" s="25">
        <f>C40</f>
        <v>0</v>
      </c>
      <c r="D39" s="25">
        <f>D40</f>
        <v>0</v>
      </c>
      <c r="E39" s="25">
        <f>E40</f>
        <v>0</v>
      </c>
    </row>
    <row r="40" spans="1:5" ht="12.75" hidden="1">
      <c r="A40" s="67" t="s">
        <v>41</v>
      </c>
      <c r="B40" s="68" t="s">
        <v>42</v>
      </c>
      <c r="C40" s="24">
        <f>ЦСР!E388</f>
        <v>0</v>
      </c>
      <c r="D40" s="24">
        <f>ЦСР!F388</f>
        <v>0</v>
      </c>
      <c r="E40" s="24">
        <f>ЦСР!G388</f>
        <v>0</v>
      </c>
    </row>
    <row r="41" spans="1:5" ht="12.75" hidden="1">
      <c r="A41" s="4" t="s">
        <v>43</v>
      </c>
      <c r="B41" s="37" t="s">
        <v>33</v>
      </c>
      <c r="C41" s="5">
        <f>C42</f>
        <v>0</v>
      </c>
      <c r="D41" s="5">
        <f>D42</f>
        <v>0</v>
      </c>
      <c r="E41" s="5">
        <f>E42</f>
        <v>0</v>
      </c>
    </row>
    <row r="42" spans="1:5" ht="12.75" hidden="1">
      <c r="A42" s="67" t="s">
        <v>44</v>
      </c>
      <c r="B42" s="68" t="s">
        <v>51</v>
      </c>
      <c r="C42" s="69">
        <f>ЦСР!E395</f>
        <v>0</v>
      </c>
      <c r="D42" s="69">
        <f>ЦСР!F395</f>
        <v>0</v>
      </c>
      <c r="E42" s="69">
        <f>ЦСР!G395</f>
        <v>0</v>
      </c>
    </row>
  </sheetData>
  <sheetProtection/>
  <mergeCells count="17">
    <mergeCell ref="B7:G7"/>
    <mergeCell ref="B8:G8"/>
    <mergeCell ref="C16:G16"/>
    <mergeCell ref="F17:G17"/>
    <mergeCell ref="A12:G13"/>
    <mergeCell ref="A16:A18"/>
    <mergeCell ref="B10:C10"/>
    <mergeCell ref="B1:G1"/>
    <mergeCell ref="B5:G5"/>
    <mergeCell ref="B6:G6"/>
    <mergeCell ref="D17:E17"/>
    <mergeCell ref="B16:B18"/>
    <mergeCell ref="B9:C9"/>
    <mergeCell ref="B2:G2"/>
    <mergeCell ref="B3:G3"/>
    <mergeCell ref="B4:G4"/>
    <mergeCell ref="C17:C18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6"/>
  <sheetViews>
    <sheetView view="pageBreakPreview" zoomScale="120" zoomScaleSheetLayoutView="120" zoomScalePageLayoutView="0" workbookViewId="0" topLeftCell="E1">
      <selection activeCell="E3" sqref="E3:J3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9.875" style="31" customWidth="1"/>
    <col min="4" max="4" width="5.00390625" style="0" customWidth="1"/>
    <col min="5" max="5" width="54.875" style="3" customWidth="1"/>
    <col min="6" max="6" width="16.75390625" style="8" customWidth="1"/>
    <col min="7" max="8" width="16.75390625" style="8" hidden="1" customWidth="1"/>
    <col min="9" max="10" width="16.75390625" style="8" customWidth="1"/>
    <col min="11" max="11" width="11.375" style="16" customWidth="1"/>
  </cols>
  <sheetData>
    <row r="1" spans="1:10" ht="12.75">
      <c r="A1" s="19"/>
      <c r="B1" s="19"/>
      <c r="C1" s="19"/>
      <c r="D1" s="19"/>
      <c r="E1" s="254" t="s">
        <v>479</v>
      </c>
      <c r="F1" s="254"/>
      <c r="G1" s="255"/>
      <c r="H1" s="255"/>
      <c r="I1" s="233"/>
      <c r="J1" s="233"/>
    </row>
    <row r="2" spans="1:10" ht="12.75">
      <c r="A2" s="19"/>
      <c r="B2" s="19"/>
      <c r="C2" s="19"/>
      <c r="D2" s="19"/>
      <c r="E2" s="211" t="s">
        <v>474</v>
      </c>
      <c r="F2" s="211"/>
      <c r="G2" s="210"/>
      <c r="H2" s="210"/>
      <c r="I2" s="210"/>
      <c r="J2" s="210"/>
    </row>
    <row r="3" spans="1:10" ht="12.75">
      <c r="A3" s="19"/>
      <c r="B3" s="19"/>
      <c r="C3" s="19"/>
      <c r="D3" s="19"/>
      <c r="E3" s="216" t="s">
        <v>490</v>
      </c>
      <c r="F3" s="217"/>
      <c r="G3" s="217"/>
      <c r="H3" s="217"/>
      <c r="I3" s="217"/>
      <c r="J3" s="217"/>
    </row>
    <row r="4" spans="1:10" ht="12.75">
      <c r="A4" s="19"/>
      <c r="B4" s="19"/>
      <c r="C4" s="19"/>
      <c r="D4" s="19"/>
      <c r="E4" s="216" t="s">
        <v>475</v>
      </c>
      <c r="F4" s="217"/>
      <c r="G4" s="217"/>
      <c r="H4" s="217"/>
      <c r="I4" s="217"/>
      <c r="J4" s="217"/>
    </row>
    <row r="5" spans="1:15" ht="12.75" customHeight="1">
      <c r="A5" s="19"/>
      <c r="B5" s="19"/>
      <c r="C5" s="19"/>
      <c r="D5" s="19"/>
      <c r="E5" s="211" t="s">
        <v>476</v>
      </c>
      <c r="F5" s="211"/>
      <c r="G5" s="233"/>
      <c r="H5" s="233"/>
      <c r="I5" s="233"/>
      <c r="J5" s="233"/>
      <c r="K5" s="1"/>
      <c r="L5" s="1"/>
      <c r="M5" s="1"/>
      <c r="N5" s="1"/>
      <c r="O5" s="1"/>
    </row>
    <row r="6" spans="1:15" ht="12.75">
      <c r="A6" s="19"/>
      <c r="B6" s="19"/>
      <c r="C6" s="19"/>
      <c r="D6" s="19"/>
      <c r="E6" s="211" t="s">
        <v>473</v>
      </c>
      <c r="F6" s="210"/>
      <c r="G6" s="210"/>
      <c r="H6" s="210"/>
      <c r="I6" s="210"/>
      <c r="J6" s="210"/>
      <c r="K6" s="1"/>
      <c r="L6" s="1"/>
      <c r="M6" s="1"/>
      <c r="N6" s="1"/>
      <c r="O6" s="1"/>
    </row>
    <row r="7" spans="1:15" ht="12.75">
      <c r="A7" s="19"/>
      <c r="B7" s="19"/>
      <c r="C7" s="19"/>
      <c r="D7" s="19"/>
      <c r="E7" s="211" t="s">
        <v>453</v>
      </c>
      <c r="F7" s="211"/>
      <c r="G7" s="210"/>
      <c r="H7" s="210"/>
      <c r="I7" s="210"/>
      <c r="J7" s="210"/>
      <c r="K7" s="1"/>
      <c r="L7" s="1"/>
      <c r="M7" s="1"/>
      <c r="N7" s="1"/>
      <c r="O7" s="1"/>
    </row>
    <row r="8" spans="1:15" ht="12.75">
      <c r="A8" s="17"/>
      <c r="B8" s="17"/>
      <c r="C8" s="19"/>
      <c r="D8" s="17"/>
      <c r="E8" s="211" t="s">
        <v>450</v>
      </c>
      <c r="F8" s="211"/>
      <c r="G8" s="233"/>
      <c r="H8" s="233"/>
      <c r="I8" s="233"/>
      <c r="J8" s="233"/>
      <c r="K8" s="2"/>
      <c r="L8" s="2"/>
      <c r="M8" s="2"/>
      <c r="N8" s="2"/>
      <c r="O8" s="2"/>
    </row>
    <row r="9" spans="1:15" ht="12.75">
      <c r="A9" s="17"/>
      <c r="B9" s="17"/>
      <c r="C9" s="19"/>
      <c r="D9" s="17"/>
      <c r="E9" s="211"/>
      <c r="F9" s="211"/>
      <c r="G9" s="63"/>
      <c r="H9" s="63"/>
      <c r="I9" s="63"/>
      <c r="J9" s="63"/>
      <c r="K9" s="2"/>
      <c r="L9" s="2"/>
      <c r="M9" s="2"/>
      <c r="N9" s="2"/>
      <c r="O9" s="2"/>
    </row>
    <row r="10" spans="1:15" ht="12.75">
      <c r="A10" s="225" t="s">
        <v>480</v>
      </c>
      <c r="B10" s="225"/>
      <c r="C10" s="225"/>
      <c r="D10" s="225"/>
      <c r="E10" s="225"/>
      <c r="F10" s="225"/>
      <c r="G10" s="237"/>
      <c r="H10" s="237"/>
      <c r="I10" s="237"/>
      <c r="J10" s="237"/>
      <c r="K10" s="2"/>
      <c r="L10" s="2"/>
      <c r="M10" s="2"/>
      <c r="N10" s="2"/>
      <c r="O10" s="2"/>
    </row>
    <row r="11" spans="1:10" ht="24" customHeight="1">
      <c r="A11" s="225"/>
      <c r="B11" s="225"/>
      <c r="C11" s="225"/>
      <c r="D11" s="225"/>
      <c r="E11" s="225"/>
      <c r="F11" s="225"/>
      <c r="G11" s="237"/>
      <c r="H11" s="237"/>
      <c r="I11" s="237"/>
      <c r="J11" s="237"/>
    </row>
    <row r="12" spans="1:10" ht="13.5" thickBot="1">
      <c r="A12" s="64" t="s">
        <v>206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1.25" customHeight="1" thickBot="1">
      <c r="A13" s="234" t="s">
        <v>10</v>
      </c>
      <c r="B13" s="248" t="s">
        <v>11</v>
      </c>
      <c r="C13" s="248" t="s">
        <v>12</v>
      </c>
      <c r="D13" s="248" t="s">
        <v>13</v>
      </c>
      <c r="E13" s="250" t="s">
        <v>14</v>
      </c>
      <c r="F13" s="238" t="s">
        <v>391</v>
      </c>
      <c r="G13" s="239"/>
      <c r="H13" s="239"/>
      <c r="I13" s="240"/>
      <c r="J13" s="241"/>
    </row>
    <row r="14" spans="1:10" ht="8.25" customHeight="1">
      <c r="A14" s="235"/>
      <c r="B14" s="249"/>
      <c r="C14" s="249"/>
      <c r="D14" s="249"/>
      <c r="E14" s="251"/>
      <c r="F14" s="242" t="s">
        <v>390</v>
      </c>
      <c r="G14" s="252" t="s">
        <v>175</v>
      </c>
      <c r="H14" s="253"/>
      <c r="I14" s="244" t="s">
        <v>175</v>
      </c>
      <c r="J14" s="245"/>
    </row>
    <row r="15" spans="1:12" ht="6.75" customHeight="1" thickBot="1">
      <c r="A15" s="235"/>
      <c r="B15" s="249"/>
      <c r="C15" s="249"/>
      <c r="D15" s="249"/>
      <c r="E15" s="251"/>
      <c r="F15" s="243"/>
      <c r="G15" s="229" t="s">
        <v>176</v>
      </c>
      <c r="H15" s="231" t="s">
        <v>177</v>
      </c>
      <c r="I15" s="246"/>
      <c r="J15" s="247"/>
      <c r="K15" s="2"/>
      <c r="L15" s="39"/>
    </row>
    <row r="16" spans="1:12" ht="13.5" thickBot="1">
      <c r="A16" s="236"/>
      <c r="B16" s="249"/>
      <c r="C16" s="249"/>
      <c r="D16" s="249"/>
      <c r="E16" s="251"/>
      <c r="F16" s="243"/>
      <c r="G16" s="230"/>
      <c r="H16" s="232"/>
      <c r="I16" s="166" t="s">
        <v>415</v>
      </c>
      <c r="J16" s="166" t="s">
        <v>452</v>
      </c>
      <c r="K16" s="40"/>
      <c r="L16" s="2"/>
    </row>
    <row r="17" spans="1:12" s="6" customFormat="1" ht="13.5" thickBot="1">
      <c r="A17" s="169"/>
      <c r="B17" s="171"/>
      <c r="C17" s="172"/>
      <c r="D17" s="170"/>
      <c r="E17" s="167" t="s">
        <v>35</v>
      </c>
      <c r="F17" s="168">
        <f>F18+F27</f>
        <v>24048.449999999997</v>
      </c>
      <c r="G17" s="168" t="e">
        <f>G18+G27</f>
        <v>#REF!</v>
      </c>
      <c r="H17" s="168" t="e">
        <f>H18+H27</f>
        <v>#REF!</v>
      </c>
      <c r="I17" s="168">
        <f>I18+I27</f>
        <v>19032.449999999997</v>
      </c>
      <c r="J17" s="168">
        <f>J18+J27</f>
        <v>18622.149999999998</v>
      </c>
      <c r="K17" s="40">
        <f>SUM(K18:N361)</f>
        <v>4530.4</v>
      </c>
      <c r="L17" s="41"/>
    </row>
    <row r="18" spans="1:12" s="6" customFormat="1" ht="22.5">
      <c r="A18" s="97">
        <v>601</v>
      </c>
      <c r="B18" s="61"/>
      <c r="C18" s="62"/>
      <c r="D18" s="61"/>
      <c r="E18" s="50" t="s">
        <v>166</v>
      </c>
      <c r="F18" s="136">
        <f>F19</f>
        <v>215.6</v>
      </c>
      <c r="G18" s="136">
        <f>G19</f>
        <v>0</v>
      </c>
      <c r="H18" s="136">
        <f>H19</f>
        <v>0</v>
      </c>
      <c r="I18" s="136">
        <f>I19</f>
        <v>215.6</v>
      </c>
      <c r="J18" s="136">
        <f>J19</f>
        <v>215.6</v>
      </c>
      <c r="K18" s="40"/>
      <c r="L18" s="41"/>
    </row>
    <row r="19" spans="1:12" s="6" customFormat="1" ht="12.75">
      <c r="A19" s="97">
        <v>601</v>
      </c>
      <c r="B19" s="20" t="s">
        <v>15</v>
      </c>
      <c r="C19" s="20"/>
      <c r="D19" s="20"/>
      <c r="E19" s="34" t="s">
        <v>21</v>
      </c>
      <c r="F19" s="112">
        <f aca="true" t="shared" si="0" ref="F19:J22">F20</f>
        <v>215.6</v>
      </c>
      <c r="G19" s="112">
        <f t="shared" si="0"/>
        <v>0</v>
      </c>
      <c r="H19" s="112">
        <f t="shared" si="0"/>
        <v>0</v>
      </c>
      <c r="I19" s="112">
        <f t="shared" si="0"/>
        <v>215.6</v>
      </c>
      <c r="J19" s="112">
        <f t="shared" si="0"/>
        <v>215.6</v>
      </c>
      <c r="K19" s="40"/>
      <c r="L19" s="41"/>
    </row>
    <row r="20" spans="1:12" s="6" customFormat="1" ht="33.75">
      <c r="A20" s="97">
        <v>601</v>
      </c>
      <c r="B20" s="44" t="s">
        <v>16</v>
      </c>
      <c r="C20" s="44"/>
      <c r="D20" s="44"/>
      <c r="E20" s="38" t="s">
        <v>36</v>
      </c>
      <c r="F20" s="112">
        <f t="shared" si="0"/>
        <v>215.6</v>
      </c>
      <c r="G20" s="112">
        <f t="shared" si="0"/>
        <v>0</v>
      </c>
      <c r="H20" s="112">
        <f t="shared" si="0"/>
        <v>0</v>
      </c>
      <c r="I20" s="112">
        <f t="shared" si="0"/>
        <v>215.6</v>
      </c>
      <c r="J20" s="112">
        <f t="shared" si="0"/>
        <v>215.6</v>
      </c>
      <c r="K20" s="40"/>
      <c r="L20" s="41"/>
    </row>
    <row r="21" spans="1:12" s="6" customFormat="1" ht="12.75">
      <c r="A21" s="97">
        <v>601</v>
      </c>
      <c r="B21" s="44" t="s">
        <v>16</v>
      </c>
      <c r="C21" s="44" t="s">
        <v>213</v>
      </c>
      <c r="D21" s="51"/>
      <c r="E21" s="38" t="s">
        <v>60</v>
      </c>
      <c r="F21" s="112">
        <f>F22</f>
        <v>215.6</v>
      </c>
      <c r="G21" s="112">
        <f t="shared" si="0"/>
        <v>0</v>
      </c>
      <c r="H21" s="112">
        <f t="shared" si="0"/>
        <v>0</v>
      </c>
      <c r="I21" s="112">
        <f t="shared" si="0"/>
        <v>215.6</v>
      </c>
      <c r="J21" s="112">
        <f t="shared" si="0"/>
        <v>215.6</v>
      </c>
      <c r="K21" s="40"/>
      <c r="L21" s="41"/>
    </row>
    <row r="22" spans="1:12" s="6" customFormat="1" ht="22.5">
      <c r="A22" s="97">
        <v>601</v>
      </c>
      <c r="B22" s="44" t="s">
        <v>16</v>
      </c>
      <c r="C22" s="44" t="s">
        <v>212</v>
      </c>
      <c r="D22" s="52"/>
      <c r="E22" s="38" t="s">
        <v>63</v>
      </c>
      <c r="F22" s="112">
        <f>F23</f>
        <v>215.6</v>
      </c>
      <c r="G22" s="112">
        <f t="shared" si="0"/>
        <v>0</v>
      </c>
      <c r="H22" s="112">
        <f t="shared" si="0"/>
        <v>0</v>
      </c>
      <c r="I22" s="112">
        <f t="shared" si="0"/>
        <v>215.6</v>
      </c>
      <c r="J22" s="112">
        <f t="shared" si="0"/>
        <v>215.6</v>
      </c>
      <c r="K22" s="40"/>
      <c r="L22" s="41"/>
    </row>
    <row r="23" spans="1:12" s="6" customFormat="1" ht="12.75">
      <c r="A23" s="97">
        <v>601</v>
      </c>
      <c r="B23" s="51" t="s">
        <v>16</v>
      </c>
      <c r="C23" s="51" t="s">
        <v>212</v>
      </c>
      <c r="D23" s="52"/>
      <c r="E23" s="53" t="s">
        <v>236</v>
      </c>
      <c r="F23" s="113">
        <f>F24</f>
        <v>215.6</v>
      </c>
      <c r="G23" s="113">
        <f>G24</f>
        <v>0</v>
      </c>
      <c r="H23" s="113">
        <f>H24</f>
        <v>0</v>
      </c>
      <c r="I23" s="113">
        <f>I24</f>
        <v>215.6</v>
      </c>
      <c r="J23" s="113">
        <f>J24</f>
        <v>215.6</v>
      </c>
      <c r="K23" s="40"/>
      <c r="L23" s="41"/>
    </row>
    <row r="24" spans="1:12" s="6" customFormat="1" ht="12.75">
      <c r="A24" s="97">
        <v>601</v>
      </c>
      <c r="B24" s="51" t="s">
        <v>16</v>
      </c>
      <c r="C24" s="51" t="s">
        <v>214</v>
      </c>
      <c r="D24" s="52"/>
      <c r="E24" s="35" t="s">
        <v>215</v>
      </c>
      <c r="F24" s="113">
        <f>F25+F26</f>
        <v>215.6</v>
      </c>
      <c r="G24" s="113">
        <f>G25+G26</f>
        <v>0</v>
      </c>
      <c r="H24" s="113">
        <f>H25+H26</f>
        <v>0</v>
      </c>
      <c r="I24" s="113">
        <f>I25+I26</f>
        <v>215.6</v>
      </c>
      <c r="J24" s="113">
        <f>J25+J26</f>
        <v>215.6</v>
      </c>
      <c r="K24" s="40"/>
      <c r="L24" s="41"/>
    </row>
    <row r="25" spans="1:12" s="6" customFormat="1" ht="36.75" customHeight="1">
      <c r="A25" s="97">
        <v>601</v>
      </c>
      <c r="B25" s="51" t="s">
        <v>16</v>
      </c>
      <c r="C25" s="51" t="s">
        <v>214</v>
      </c>
      <c r="D25" s="14" t="s">
        <v>52</v>
      </c>
      <c r="E25" s="36" t="s">
        <v>53</v>
      </c>
      <c r="F25" s="113">
        <v>215.6</v>
      </c>
      <c r="G25" s="113"/>
      <c r="H25" s="113"/>
      <c r="I25" s="113">
        <v>215.6</v>
      </c>
      <c r="J25" s="113">
        <v>215.6</v>
      </c>
      <c r="K25" s="199"/>
      <c r="L25" s="41"/>
    </row>
    <row r="26" spans="1:12" s="6" customFormat="1" ht="12.75">
      <c r="A26" s="97">
        <v>601</v>
      </c>
      <c r="B26" s="51" t="s">
        <v>16</v>
      </c>
      <c r="C26" s="51" t="s">
        <v>214</v>
      </c>
      <c r="D26" s="14" t="s">
        <v>58</v>
      </c>
      <c r="E26" s="35" t="s">
        <v>59</v>
      </c>
      <c r="F26" s="113"/>
      <c r="G26" s="102"/>
      <c r="H26" s="133"/>
      <c r="I26" s="114"/>
      <c r="J26" s="114"/>
      <c r="K26" s="40"/>
      <c r="L26" s="41"/>
    </row>
    <row r="27" spans="1:12" s="6" customFormat="1" ht="12.75">
      <c r="A27" s="97">
        <v>602</v>
      </c>
      <c r="B27" s="51"/>
      <c r="C27" s="51"/>
      <c r="D27" s="14"/>
      <c r="E27" s="38" t="s">
        <v>328</v>
      </c>
      <c r="F27" s="114">
        <f>F28+F82+F109+F192+F355</f>
        <v>23832.85</v>
      </c>
      <c r="G27" s="114" t="e">
        <f>G28+G82+G109+G192+G355</f>
        <v>#REF!</v>
      </c>
      <c r="H27" s="114" t="e">
        <f>H28+H82+H109+H192+H355</f>
        <v>#REF!</v>
      </c>
      <c r="I27" s="114">
        <f>I28+I82+I109+I192+I355</f>
        <v>18816.85</v>
      </c>
      <c r="J27" s="114">
        <f>J28+J82+J109+J192+J355</f>
        <v>18406.55</v>
      </c>
      <c r="K27" s="40"/>
      <c r="L27" s="41"/>
    </row>
    <row r="28" spans="1:12" s="6" customFormat="1" ht="12.75">
      <c r="A28" s="88" t="s">
        <v>66</v>
      </c>
      <c r="B28" s="20" t="s">
        <v>15</v>
      </c>
      <c r="C28" s="20"/>
      <c r="D28" s="20"/>
      <c r="E28" s="34" t="s">
        <v>21</v>
      </c>
      <c r="F28" s="124">
        <f>F37+F29</f>
        <v>1158.85</v>
      </c>
      <c r="G28" s="124" t="e">
        <f>G37+G29</f>
        <v>#REF!</v>
      </c>
      <c r="H28" s="124" t="e">
        <f>H37+H29</f>
        <v>#REF!</v>
      </c>
      <c r="I28" s="124">
        <f>I37+I29</f>
        <v>344.15</v>
      </c>
      <c r="J28" s="124">
        <f>J37+J29</f>
        <v>344.15</v>
      </c>
      <c r="K28" s="15"/>
      <c r="L28" s="41"/>
    </row>
    <row r="29" spans="1:12" s="6" customFormat="1" ht="12.75" hidden="1">
      <c r="A29" s="88" t="s">
        <v>66</v>
      </c>
      <c r="B29" s="20" t="s">
        <v>398</v>
      </c>
      <c r="C29" s="20"/>
      <c r="D29" s="20"/>
      <c r="E29" s="38" t="s">
        <v>399</v>
      </c>
      <c r="F29" s="124">
        <f>F30</f>
        <v>0</v>
      </c>
      <c r="G29" s="124">
        <f>G30</f>
        <v>0</v>
      </c>
      <c r="H29" s="124">
        <f>H30</f>
        <v>0</v>
      </c>
      <c r="I29" s="124">
        <f>I30</f>
        <v>0</v>
      </c>
      <c r="J29" s="124">
        <f>J30</f>
        <v>0</v>
      </c>
      <c r="K29" s="15"/>
      <c r="L29" s="41"/>
    </row>
    <row r="30" spans="1:12" s="6" customFormat="1" ht="12.75" hidden="1">
      <c r="A30" s="88" t="s">
        <v>66</v>
      </c>
      <c r="B30" s="20" t="s">
        <v>398</v>
      </c>
      <c r="C30" s="20" t="s">
        <v>213</v>
      </c>
      <c r="D30" s="74"/>
      <c r="E30" s="38" t="s">
        <v>60</v>
      </c>
      <c r="F30" s="124">
        <f aca="true" t="shared" si="1" ref="F30:F35">F31</f>
        <v>0</v>
      </c>
      <c r="G30" s="124">
        <f>G31</f>
        <v>0</v>
      </c>
      <c r="H30" s="124">
        <f>H31</f>
        <v>0</v>
      </c>
      <c r="I30" s="124">
        <f>I31</f>
        <v>0</v>
      </c>
      <c r="J30" s="124">
        <f>J31</f>
        <v>0</v>
      </c>
      <c r="K30" s="15"/>
      <c r="L30" s="41"/>
    </row>
    <row r="31" spans="1:12" s="6" customFormat="1" ht="15.75" customHeight="1" hidden="1">
      <c r="A31" s="88" t="s">
        <v>66</v>
      </c>
      <c r="B31" s="20" t="s">
        <v>398</v>
      </c>
      <c r="C31" s="20" t="s">
        <v>392</v>
      </c>
      <c r="D31" s="74"/>
      <c r="E31" s="35" t="s">
        <v>393</v>
      </c>
      <c r="F31" s="124">
        <f t="shared" si="1"/>
        <v>0</v>
      </c>
      <c r="G31" s="124">
        <f aca="true" t="shared" si="2" ref="G31:J35">G32</f>
        <v>0</v>
      </c>
      <c r="H31" s="124">
        <f t="shared" si="2"/>
        <v>0</v>
      </c>
      <c r="I31" s="124">
        <f t="shared" si="2"/>
        <v>0</v>
      </c>
      <c r="J31" s="124">
        <f t="shared" si="2"/>
        <v>0</v>
      </c>
      <c r="K31" s="15"/>
      <c r="L31" s="41"/>
    </row>
    <row r="32" spans="1:12" s="6" customFormat="1" ht="14.25" customHeight="1" hidden="1">
      <c r="A32" s="88" t="s">
        <v>66</v>
      </c>
      <c r="B32" s="14" t="s">
        <v>398</v>
      </c>
      <c r="C32" s="14" t="s">
        <v>392</v>
      </c>
      <c r="D32" s="21"/>
      <c r="E32" s="53" t="s">
        <v>236</v>
      </c>
      <c r="F32" s="137">
        <f t="shared" si="1"/>
        <v>0</v>
      </c>
      <c r="G32" s="137">
        <f t="shared" si="2"/>
        <v>0</v>
      </c>
      <c r="H32" s="137">
        <f t="shared" si="2"/>
        <v>0</v>
      </c>
      <c r="I32" s="137">
        <f t="shared" si="2"/>
        <v>0</v>
      </c>
      <c r="J32" s="137">
        <f t="shared" si="2"/>
        <v>0</v>
      </c>
      <c r="K32" s="15"/>
      <c r="L32" s="41"/>
    </row>
    <row r="33" spans="1:12" s="6" customFormat="1" ht="12.75" hidden="1">
      <c r="A33" s="88" t="s">
        <v>66</v>
      </c>
      <c r="B33" s="14" t="s">
        <v>398</v>
      </c>
      <c r="C33" s="14" t="s">
        <v>394</v>
      </c>
      <c r="D33" s="74"/>
      <c r="E33" s="35" t="s">
        <v>215</v>
      </c>
      <c r="F33" s="137">
        <f t="shared" si="1"/>
        <v>0</v>
      </c>
      <c r="G33" s="137">
        <f t="shared" si="2"/>
        <v>0</v>
      </c>
      <c r="H33" s="137">
        <f t="shared" si="2"/>
        <v>0</v>
      </c>
      <c r="I33" s="137">
        <f t="shared" si="2"/>
        <v>0</v>
      </c>
      <c r="J33" s="137">
        <f t="shared" si="2"/>
        <v>0</v>
      </c>
      <c r="K33" s="15"/>
      <c r="L33" s="41"/>
    </row>
    <row r="34" spans="1:12" s="6" customFormat="1" ht="22.5" hidden="1">
      <c r="A34" s="88" t="s">
        <v>66</v>
      </c>
      <c r="B34" s="14" t="s">
        <v>398</v>
      </c>
      <c r="C34" s="14" t="s">
        <v>395</v>
      </c>
      <c r="D34" s="74"/>
      <c r="E34" s="53" t="s">
        <v>397</v>
      </c>
      <c r="F34" s="137">
        <f t="shared" si="1"/>
        <v>0</v>
      </c>
      <c r="G34" s="137">
        <f t="shared" si="2"/>
        <v>0</v>
      </c>
      <c r="H34" s="137">
        <f t="shared" si="2"/>
        <v>0</v>
      </c>
      <c r="I34" s="137">
        <f t="shared" si="2"/>
        <v>0</v>
      </c>
      <c r="J34" s="137">
        <f t="shared" si="2"/>
        <v>0</v>
      </c>
      <c r="K34" s="15"/>
      <c r="L34" s="41"/>
    </row>
    <row r="35" spans="1:12" s="6" customFormat="1" ht="12.75" hidden="1">
      <c r="A35" s="88" t="s">
        <v>66</v>
      </c>
      <c r="B35" s="14" t="s">
        <v>398</v>
      </c>
      <c r="C35" s="14" t="s">
        <v>396</v>
      </c>
      <c r="D35" s="74"/>
      <c r="E35" s="36" t="s">
        <v>64</v>
      </c>
      <c r="F35" s="137">
        <f t="shared" si="1"/>
        <v>0</v>
      </c>
      <c r="G35" s="137">
        <f t="shared" si="2"/>
        <v>0</v>
      </c>
      <c r="H35" s="137">
        <f t="shared" si="2"/>
        <v>0</v>
      </c>
      <c r="I35" s="137">
        <f t="shared" si="2"/>
        <v>0</v>
      </c>
      <c r="J35" s="137">
        <f t="shared" si="2"/>
        <v>0</v>
      </c>
      <c r="K35" s="15"/>
      <c r="L35" s="41"/>
    </row>
    <row r="36" spans="1:12" s="6" customFormat="1" ht="12.75" hidden="1">
      <c r="A36" s="88" t="s">
        <v>66</v>
      </c>
      <c r="B36" s="14" t="s">
        <v>398</v>
      </c>
      <c r="C36" s="14" t="s">
        <v>396</v>
      </c>
      <c r="D36" s="21" t="s">
        <v>58</v>
      </c>
      <c r="E36" s="36" t="s">
        <v>59</v>
      </c>
      <c r="F36" s="137"/>
      <c r="G36" s="124"/>
      <c r="H36" s="124"/>
      <c r="I36" s="124"/>
      <c r="J36" s="124"/>
      <c r="K36" s="165"/>
      <c r="L36" s="41"/>
    </row>
    <row r="37" spans="1:12" s="6" customFormat="1" ht="12.75">
      <c r="A37" s="88" t="s">
        <v>66</v>
      </c>
      <c r="B37" s="20" t="s">
        <v>38</v>
      </c>
      <c r="C37" s="20"/>
      <c r="D37" s="20"/>
      <c r="E37" s="34" t="s">
        <v>22</v>
      </c>
      <c r="F37" s="124">
        <f>F48+F38+F73</f>
        <v>1158.85</v>
      </c>
      <c r="G37" s="124" t="e">
        <f>G48+G38+G73</f>
        <v>#REF!</v>
      </c>
      <c r="H37" s="124" t="e">
        <f>H48+H38+H73</f>
        <v>#REF!</v>
      </c>
      <c r="I37" s="124">
        <f>I48+I38+I73</f>
        <v>344.15</v>
      </c>
      <c r="J37" s="124">
        <f>J48+J38+J73</f>
        <v>344.15</v>
      </c>
      <c r="K37" s="28"/>
      <c r="L37" s="41"/>
    </row>
    <row r="38" spans="1:12" s="6" customFormat="1" ht="22.5">
      <c r="A38" s="88" t="s">
        <v>66</v>
      </c>
      <c r="B38" s="20" t="s">
        <v>38</v>
      </c>
      <c r="C38" s="20" t="s">
        <v>216</v>
      </c>
      <c r="D38" s="20"/>
      <c r="E38" s="38" t="s">
        <v>409</v>
      </c>
      <c r="F38" s="124">
        <f>F39</f>
        <v>900</v>
      </c>
      <c r="G38" s="124">
        <f aca="true" t="shared" si="3" ref="G38:J40">G39</f>
        <v>0</v>
      </c>
      <c r="H38" s="124">
        <f t="shared" si="3"/>
        <v>0</v>
      </c>
      <c r="I38" s="124">
        <f t="shared" si="3"/>
        <v>100</v>
      </c>
      <c r="J38" s="124">
        <f t="shared" si="3"/>
        <v>100</v>
      </c>
      <c r="K38" s="28"/>
      <c r="L38" s="41"/>
    </row>
    <row r="39" spans="1:12" s="6" customFormat="1" ht="22.5">
      <c r="A39" s="91" t="s">
        <v>66</v>
      </c>
      <c r="B39" s="14" t="s">
        <v>38</v>
      </c>
      <c r="C39" s="14" t="s">
        <v>217</v>
      </c>
      <c r="D39" s="14"/>
      <c r="E39" s="53" t="s">
        <v>156</v>
      </c>
      <c r="F39" s="137">
        <f>F40</f>
        <v>900</v>
      </c>
      <c r="G39" s="137">
        <f t="shared" si="3"/>
        <v>0</v>
      </c>
      <c r="H39" s="137">
        <f t="shared" si="3"/>
        <v>0</v>
      </c>
      <c r="I39" s="137">
        <f t="shared" si="3"/>
        <v>100</v>
      </c>
      <c r="J39" s="137">
        <f t="shared" si="3"/>
        <v>100</v>
      </c>
      <c r="K39" s="28"/>
      <c r="L39" s="41"/>
    </row>
    <row r="40" spans="1:12" s="6" customFormat="1" ht="12.75">
      <c r="A40" s="88" t="s">
        <v>66</v>
      </c>
      <c r="B40" s="14" t="s">
        <v>38</v>
      </c>
      <c r="C40" s="14" t="s">
        <v>218</v>
      </c>
      <c r="D40" s="14"/>
      <c r="E40" s="35" t="s">
        <v>157</v>
      </c>
      <c r="F40" s="137">
        <f>F41</f>
        <v>900</v>
      </c>
      <c r="G40" s="137">
        <f t="shared" si="3"/>
        <v>0</v>
      </c>
      <c r="H40" s="137">
        <f t="shared" si="3"/>
        <v>0</v>
      </c>
      <c r="I40" s="137">
        <f t="shared" si="3"/>
        <v>100</v>
      </c>
      <c r="J40" s="137">
        <f t="shared" si="3"/>
        <v>100</v>
      </c>
      <c r="K40" s="28"/>
      <c r="L40" s="41"/>
    </row>
    <row r="41" spans="1:12" s="6" customFormat="1" ht="12.75">
      <c r="A41" s="88" t="s">
        <v>66</v>
      </c>
      <c r="B41" s="14" t="s">
        <v>38</v>
      </c>
      <c r="C41" s="14" t="s">
        <v>219</v>
      </c>
      <c r="D41" s="14"/>
      <c r="E41" s="35" t="s">
        <v>215</v>
      </c>
      <c r="F41" s="137">
        <f>F42+F44+F46</f>
        <v>900</v>
      </c>
      <c r="G41" s="137">
        <f>G42+G44+G46</f>
        <v>0</v>
      </c>
      <c r="H41" s="137">
        <f>H42+H44+H46</f>
        <v>0</v>
      </c>
      <c r="I41" s="137">
        <f>I42+I44+I46</f>
        <v>100</v>
      </c>
      <c r="J41" s="137">
        <f>J42+J44+J46</f>
        <v>100</v>
      </c>
      <c r="K41" s="28"/>
      <c r="L41" s="41"/>
    </row>
    <row r="42" spans="1:12" s="6" customFormat="1" ht="45">
      <c r="A42" s="88" t="s">
        <v>66</v>
      </c>
      <c r="B42" s="14" t="s">
        <v>38</v>
      </c>
      <c r="C42" s="14" t="s">
        <v>220</v>
      </c>
      <c r="D42" s="14"/>
      <c r="E42" s="53" t="s">
        <v>158</v>
      </c>
      <c r="F42" s="137">
        <f>F43</f>
        <v>800</v>
      </c>
      <c r="G42" s="137">
        <f>G43</f>
        <v>0</v>
      </c>
      <c r="H42" s="137">
        <f>H43</f>
        <v>0</v>
      </c>
      <c r="I42" s="137">
        <f>I43</f>
        <v>0</v>
      </c>
      <c r="J42" s="137">
        <f>J43</f>
        <v>0</v>
      </c>
      <c r="K42" s="28"/>
      <c r="L42" s="41"/>
    </row>
    <row r="43" spans="1:12" s="6" customFormat="1" ht="22.5">
      <c r="A43" s="88" t="s">
        <v>66</v>
      </c>
      <c r="B43" s="14" t="s">
        <v>38</v>
      </c>
      <c r="C43" s="14" t="s">
        <v>220</v>
      </c>
      <c r="D43" s="14" t="s">
        <v>55</v>
      </c>
      <c r="E43" s="36" t="s">
        <v>413</v>
      </c>
      <c r="F43" s="137">
        <v>800</v>
      </c>
      <c r="G43" s="137"/>
      <c r="H43" s="137"/>
      <c r="I43" s="137"/>
      <c r="J43" s="137"/>
      <c r="K43" s="29"/>
      <c r="L43" s="41"/>
    </row>
    <row r="44" spans="1:12" s="6" customFormat="1" ht="12.75" hidden="1">
      <c r="A44" s="88" t="s">
        <v>66</v>
      </c>
      <c r="B44" s="14" t="s">
        <v>38</v>
      </c>
      <c r="C44" s="14" t="s">
        <v>406</v>
      </c>
      <c r="D44" s="14"/>
      <c r="E44" s="55" t="s">
        <v>407</v>
      </c>
      <c r="F44" s="137">
        <f>F45</f>
        <v>0</v>
      </c>
      <c r="G44" s="137">
        <f>G45</f>
        <v>0</v>
      </c>
      <c r="H44" s="137">
        <f>H45</f>
        <v>0</v>
      </c>
      <c r="I44" s="137">
        <f>I45</f>
        <v>0</v>
      </c>
      <c r="J44" s="137">
        <f>J45</f>
        <v>0</v>
      </c>
      <c r="K44" s="28"/>
      <c r="L44" s="41"/>
    </row>
    <row r="45" spans="1:12" s="6" customFormat="1" ht="22.5" hidden="1">
      <c r="A45" s="88" t="s">
        <v>66</v>
      </c>
      <c r="B45" s="14" t="s">
        <v>38</v>
      </c>
      <c r="C45" s="14" t="s">
        <v>406</v>
      </c>
      <c r="D45" s="14" t="s">
        <v>55</v>
      </c>
      <c r="E45" s="36" t="s">
        <v>413</v>
      </c>
      <c r="F45" s="124"/>
      <c r="G45" s="149"/>
      <c r="H45" s="149"/>
      <c r="I45" s="137"/>
      <c r="J45" s="137"/>
      <c r="K45" s="28"/>
      <c r="L45" s="41"/>
    </row>
    <row r="46" spans="1:12" s="6" customFormat="1" ht="12.75">
      <c r="A46" s="88" t="s">
        <v>66</v>
      </c>
      <c r="B46" s="14" t="s">
        <v>38</v>
      </c>
      <c r="C46" s="14" t="s">
        <v>419</v>
      </c>
      <c r="D46" s="14"/>
      <c r="E46" s="55" t="s">
        <v>420</v>
      </c>
      <c r="F46" s="137">
        <f>F47</f>
        <v>100</v>
      </c>
      <c r="G46" s="137">
        <f>G47</f>
        <v>0</v>
      </c>
      <c r="H46" s="137">
        <f>H47</f>
        <v>0</v>
      </c>
      <c r="I46" s="137">
        <f>I47</f>
        <v>100</v>
      </c>
      <c r="J46" s="137">
        <f>J47</f>
        <v>100</v>
      </c>
      <c r="K46" s="28"/>
      <c r="L46" s="41"/>
    </row>
    <row r="47" spans="1:12" s="6" customFormat="1" ht="22.5">
      <c r="A47" s="88" t="s">
        <v>66</v>
      </c>
      <c r="B47" s="14" t="s">
        <v>38</v>
      </c>
      <c r="C47" s="14" t="s">
        <v>419</v>
      </c>
      <c r="D47" s="14" t="s">
        <v>55</v>
      </c>
      <c r="E47" s="36" t="s">
        <v>413</v>
      </c>
      <c r="F47" s="137">
        <v>100</v>
      </c>
      <c r="G47" s="149"/>
      <c r="H47" s="149"/>
      <c r="I47" s="137">
        <v>100</v>
      </c>
      <c r="J47" s="137">
        <v>100</v>
      </c>
      <c r="K47" s="29"/>
      <c r="L47" s="41"/>
    </row>
    <row r="48" spans="1:12" s="6" customFormat="1" ht="33.75">
      <c r="A48" s="88" t="s">
        <v>66</v>
      </c>
      <c r="B48" s="20" t="s">
        <v>38</v>
      </c>
      <c r="C48" s="20" t="s">
        <v>221</v>
      </c>
      <c r="D48" s="20"/>
      <c r="E48" s="34" t="s">
        <v>410</v>
      </c>
      <c r="F48" s="124">
        <f>F49+F66</f>
        <v>244</v>
      </c>
      <c r="G48" s="124">
        <f>G49+G66</f>
        <v>0</v>
      </c>
      <c r="H48" s="124">
        <f>H49+H66</f>
        <v>0</v>
      </c>
      <c r="I48" s="124">
        <f>I49+I66</f>
        <v>244</v>
      </c>
      <c r="J48" s="124">
        <f>J49+J66</f>
        <v>244</v>
      </c>
      <c r="K48" s="28"/>
      <c r="L48" s="41"/>
    </row>
    <row r="49" spans="1:12" s="6" customFormat="1" ht="12.75">
      <c r="A49" s="88" t="s">
        <v>66</v>
      </c>
      <c r="B49" s="20" t="s">
        <v>38</v>
      </c>
      <c r="C49" s="20" t="s">
        <v>222</v>
      </c>
      <c r="D49" s="174"/>
      <c r="E49" s="175" t="s">
        <v>1</v>
      </c>
      <c r="F49" s="124">
        <f>F50+F58</f>
        <v>150</v>
      </c>
      <c r="G49" s="124">
        <f>G50+G58</f>
        <v>0</v>
      </c>
      <c r="H49" s="124">
        <f>H50+H58</f>
        <v>0</v>
      </c>
      <c r="I49" s="124">
        <f>I50+I58</f>
        <v>190</v>
      </c>
      <c r="J49" s="124">
        <f>J50+J58</f>
        <v>190</v>
      </c>
      <c r="K49" s="28"/>
      <c r="L49" s="41"/>
    </row>
    <row r="50" spans="1:12" s="6" customFormat="1" ht="22.5">
      <c r="A50" s="88" t="s">
        <v>66</v>
      </c>
      <c r="B50" s="14" t="s">
        <v>38</v>
      </c>
      <c r="C50" s="14" t="s">
        <v>223</v>
      </c>
      <c r="D50" s="54"/>
      <c r="E50" s="36" t="s">
        <v>105</v>
      </c>
      <c r="F50" s="137">
        <f>F51</f>
        <v>130</v>
      </c>
      <c r="G50" s="137">
        <f>G51</f>
        <v>0</v>
      </c>
      <c r="H50" s="137">
        <f>H51</f>
        <v>0</v>
      </c>
      <c r="I50" s="137">
        <f>I51</f>
        <v>170</v>
      </c>
      <c r="J50" s="137">
        <f>J51</f>
        <v>170</v>
      </c>
      <c r="K50" s="28"/>
      <c r="L50" s="41"/>
    </row>
    <row r="51" spans="1:12" s="6" customFormat="1" ht="12.75">
      <c r="A51" s="88" t="s">
        <v>66</v>
      </c>
      <c r="B51" s="14" t="s">
        <v>38</v>
      </c>
      <c r="C51" s="14" t="s">
        <v>224</v>
      </c>
      <c r="D51" s="54"/>
      <c r="E51" s="35" t="s">
        <v>215</v>
      </c>
      <c r="F51" s="137">
        <f>F52+F54+F56</f>
        <v>130</v>
      </c>
      <c r="G51" s="137">
        <f>G52+G54+G56</f>
        <v>0</v>
      </c>
      <c r="H51" s="137">
        <f>H52+H54+H56</f>
        <v>0</v>
      </c>
      <c r="I51" s="137">
        <f>I52+I54+I56</f>
        <v>170</v>
      </c>
      <c r="J51" s="137">
        <f>J52+J54+J56</f>
        <v>170</v>
      </c>
      <c r="K51" s="28"/>
      <c r="L51" s="41"/>
    </row>
    <row r="52" spans="1:12" s="6" customFormat="1" ht="33.75">
      <c r="A52" s="88" t="s">
        <v>66</v>
      </c>
      <c r="B52" s="14" t="s">
        <v>38</v>
      </c>
      <c r="C52" s="14" t="s">
        <v>225</v>
      </c>
      <c r="D52" s="54"/>
      <c r="E52" s="55" t="s">
        <v>106</v>
      </c>
      <c r="F52" s="137">
        <f>F53</f>
        <v>120</v>
      </c>
      <c r="G52" s="137">
        <f>G53</f>
        <v>0</v>
      </c>
      <c r="H52" s="137">
        <f>H53</f>
        <v>0</v>
      </c>
      <c r="I52" s="137">
        <f>I53</f>
        <v>160</v>
      </c>
      <c r="J52" s="137">
        <f>J53</f>
        <v>160</v>
      </c>
      <c r="K52" s="28"/>
      <c r="L52" s="41"/>
    </row>
    <row r="53" spans="1:12" s="6" customFormat="1" ht="22.5">
      <c r="A53" s="88" t="s">
        <v>66</v>
      </c>
      <c r="B53" s="14" t="s">
        <v>38</v>
      </c>
      <c r="C53" s="14" t="s">
        <v>225</v>
      </c>
      <c r="D53" s="21" t="s">
        <v>55</v>
      </c>
      <c r="E53" s="36" t="s">
        <v>413</v>
      </c>
      <c r="F53" s="137">
        <v>120</v>
      </c>
      <c r="G53" s="139"/>
      <c r="H53" s="140"/>
      <c r="I53" s="137">
        <v>160</v>
      </c>
      <c r="J53" s="137">
        <v>160</v>
      </c>
      <c r="K53" s="130"/>
      <c r="L53" s="41"/>
    </row>
    <row r="54" spans="1:12" s="6" customFormat="1" ht="22.5">
      <c r="A54" s="88" t="s">
        <v>66</v>
      </c>
      <c r="B54" s="14" t="s">
        <v>38</v>
      </c>
      <c r="C54" s="14" t="s">
        <v>226</v>
      </c>
      <c r="D54" s="21"/>
      <c r="E54" s="55" t="s">
        <v>107</v>
      </c>
      <c r="F54" s="137">
        <f>F55</f>
        <v>10</v>
      </c>
      <c r="G54" s="137">
        <f>G55</f>
        <v>0</v>
      </c>
      <c r="H54" s="137">
        <f>H55</f>
        <v>0</v>
      </c>
      <c r="I54" s="137">
        <f>I55</f>
        <v>10</v>
      </c>
      <c r="J54" s="137">
        <f>J55</f>
        <v>10</v>
      </c>
      <c r="K54" s="28"/>
      <c r="L54" s="41"/>
    </row>
    <row r="55" spans="1:12" s="6" customFormat="1" ht="22.5">
      <c r="A55" s="88" t="s">
        <v>66</v>
      </c>
      <c r="B55" s="14" t="s">
        <v>38</v>
      </c>
      <c r="C55" s="14" t="s">
        <v>226</v>
      </c>
      <c r="D55" s="21" t="s">
        <v>55</v>
      </c>
      <c r="E55" s="36" t="s">
        <v>413</v>
      </c>
      <c r="F55" s="137">
        <v>10</v>
      </c>
      <c r="G55" s="139"/>
      <c r="H55" s="140"/>
      <c r="I55" s="137">
        <v>10</v>
      </c>
      <c r="J55" s="137">
        <v>10</v>
      </c>
      <c r="K55" s="29"/>
      <c r="L55" s="41"/>
    </row>
    <row r="56" spans="1:12" s="6" customFormat="1" ht="12.75" hidden="1">
      <c r="A56" s="88" t="s">
        <v>66</v>
      </c>
      <c r="B56" s="14" t="s">
        <v>38</v>
      </c>
      <c r="C56" s="14" t="s">
        <v>227</v>
      </c>
      <c r="D56" s="21"/>
      <c r="E56" s="55" t="s">
        <v>108</v>
      </c>
      <c r="F56" s="137">
        <f>F57</f>
        <v>0</v>
      </c>
      <c r="G56" s="137">
        <f>G57</f>
        <v>0</v>
      </c>
      <c r="H56" s="137">
        <f>H57</f>
        <v>0</v>
      </c>
      <c r="I56" s="137">
        <f>I57</f>
        <v>0</v>
      </c>
      <c r="J56" s="137">
        <f>J57</f>
        <v>0</v>
      </c>
      <c r="K56" s="29"/>
      <c r="L56" s="41"/>
    </row>
    <row r="57" spans="1:12" s="6" customFormat="1" ht="22.5" hidden="1">
      <c r="A57" s="88" t="s">
        <v>66</v>
      </c>
      <c r="B57" s="14" t="s">
        <v>38</v>
      </c>
      <c r="C57" s="14" t="s">
        <v>227</v>
      </c>
      <c r="D57" s="21" t="s">
        <v>55</v>
      </c>
      <c r="E57" s="36" t="s">
        <v>413</v>
      </c>
      <c r="F57" s="124"/>
      <c r="G57" s="139"/>
      <c r="H57" s="140"/>
      <c r="I57" s="137"/>
      <c r="J57" s="137"/>
      <c r="K57" s="29"/>
      <c r="L57" s="41"/>
    </row>
    <row r="58" spans="1:12" s="6" customFormat="1" ht="12.75">
      <c r="A58" s="88" t="s">
        <v>66</v>
      </c>
      <c r="B58" s="14" t="s">
        <v>38</v>
      </c>
      <c r="C58" s="14" t="s">
        <v>228</v>
      </c>
      <c r="D58" s="21"/>
      <c r="E58" s="36" t="s">
        <v>343</v>
      </c>
      <c r="F58" s="137">
        <f>F59</f>
        <v>20</v>
      </c>
      <c r="G58" s="137">
        <f>G59</f>
        <v>0</v>
      </c>
      <c r="H58" s="137">
        <f>H59</f>
        <v>0</v>
      </c>
      <c r="I58" s="137">
        <f>I59</f>
        <v>20</v>
      </c>
      <c r="J58" s="137">
        <f>J59</f>
        <v>20</v>
      </c>
      <c r="K58" s="28"/>
      <c r="L58" s="41"/>
    </row>
    <row r="59" spans="1:12" s="6" customFormat="1" ht="12.75">
      <c r="A59" s="88" t="s">
        <v>66</v>
      </c>
      <c r="B59" s="14" t="s">
        <v>38</v>
      </c>
      <c r="C59" s="14" t="s">
        <v>229</v>
      </c>
      <c r="D59" s="21"/>
      <c r="E59" s="35" t="s">
        <v>215</v>
      </c>
      <c r="F59" s="137">
        <f>F62+F60+F64</f>
        <v>20</v>
      </c>
      <c r="G59" s="137">
        <f>G62+G60+G64</f>
        <v>0</v>
      </c>
      <c r="H59" s="137">
        <f>H62+H60+H64</f>
        <v>0</v>
      </c>
      <c r="I59" s="137">
        <f>I62+I60+I64</f>
        <v>20</v>
      </c>
      <c r="J59" s="137">
        <f>J62+J60+J64</f>
        <v>20</v>
      </c>
      <c r="K59" s="28"/>
      <c r="L59" s="41"/>
    </row>
    <row r="60" spans="1:12" s="6" customFormat="1" ht="45">
      <c r="A60" s="88" t="s">
        <v>66</v>
      </c>
      <c r="B60" s="14" t="s">
        <v>38</v>
      </c>
      <c r="C60" s="14" t="s">
        <v>352</v>
      </c>
      <c r="D60" s="21"/>
      <c r="E60" s="53" t="s">
        <v>448</v>
      </c>
      <c r="F60" s="137">
        <f>F61</f>
        <v>20</v>
      </c>
      <c r="G60" s="137">
        <f>G61</f>
        <v>0</v>
      </c>
      <c r="H60" s="137">
        <f>H61</f>
        <v>0</v>
      </c>
      <c r="I60" s="137">
        <f>I61</f>
        <v>20</v>
      </c>
      <c r="J60" s="137">
        <f>J61</f>
        <v>20</v>
      </c>
      <c r="K60" s="28"/>
      <c r="L60" s="41"/>
    </row>
    <row r="61" spans="1:12" s="6" customFormat="1" ht="22.5">
      <c r="A61" s="88" t="s">
        <v>66</v>
      </c>
      <c r="B61" s="14" t="s">
        <v>38</v>
      </c>
      <c r="C61" s="14" t="s">
        <v>352</v>
      </c>
      <c r="D61" s="21" t="s">
        <v>55</v>
      </c>
      <c r="E61" s="36" t="s">
        <v>413</v>
      </c>
      <c r="F61" s="137">
        <v>20</v>
      </c>
      <c r="G61" s="139"/>
      <c r="H61" s="140"/>
      <c r="I61" s="137">
        <v>20</v>
      </c>
      <c r="J61" s="137">
        <v>20</v>
      </c>
      <c r="K61" s="29"/>
      <c r="L61" s="41"/>
    </row>
    <row r="62" spans="1:12" s="6" customFormat="1" ht="12.75" hidden="1">
      <c r="A62" s="88" t="s">
        <v>66</v>
      </c>
      <c r="B62" s="14" t="s">
        <v>38</v>
      </c>
      <c r="C62" s="14" t="s">
        <v>349</v>
      </c>
      <c r="D62" s="21"/>
      <c r="E62" s="55" t="s">
        <v>350</v>
      </c>
      <c r="F62" s="137">
        <f>F63</f>
        <v>0</v>
      </c>
      <c r="G62" s="137">
        <f>G63</f>
        <v>0</v>
      </c>
      <c r="H62" s="137">
        <f>H63</f>
        <v>0</v>
      </c>
      <c r="I62" s="137">
        <f>I63</f>
        <v>0</v>
      </c>
      <c r="J62" s="137">
        <f>J63</f>
        <v>0</v>
      </c>
      <c r="K62" s="28"/>
      <c r="L62" s="41"/>
    </row>
    <row r="63" spans="1:12" s="6" customFormat="1" ht="22.5" hidden="1">
      <c r="A63" s="88" t="s">
        <v>66</v>
      </c>
      <c r="B63" s="14" t="s">
        <v>38</v>
      </c>
      <c r="C63" s="14" t="s">
        <v>349</v>
      </c>
      <c r="D63" s="21" t="s">
        <v>55</v>
      </c>
      <c r="E63" s="36" t="s">
        <v>413</v>
      </c>
      <c r="F63" s="137"/>
      <c r="G63" s="139"/>
      <c r="H63" s="140"/>
      <c r="I63" s="137"/>
      <c r="J63" s="137"/>
      <c r="K63" s="29"/>
      <c r="L63" s="41"/>
    </row>
    <row r="64" spans="1:12" s="6" customFormat="1" ht="21.75" customHeight="1" hidden="1">
      <c r="A64" s="88" t="s">
        <v>66</v>
      </c>
      <c r="B64" s="14" t="s">
        <v>38</v>
      </c>
      <c r="C64" s="14" t="s">
        <v>381</v>
      </c>
      <c r="D64" s="21"/>
      <c r="E64" s="55" t="s">
        <v>382</v>
      </c>
      <c r="F64" s="137">
        <f>F65</f>
        <v>0</v>
      </c>
      <c r="G64" s="137">
        <f>G65</f>
        <v>0</v>
      </c>
      <c r="H64" s="137">
        <f>H65</f>
        <v>0</v>
      </c>
      <c r="I64" s="137">
        <f>I65</f>
        <v>0</v>
      </c>
      <c r="J64" s="137">
        <f>J65</f>
        <v>0</v>
      </c>
      <c r="K64" s="29"/>
      <c r="L64" s="41"/>
    </row>
    <row r="65" spans="1:12" s="6" customFormat="1" ht="22.5" hidden="1">
      <c r="A65" s="88" t="s">
        <v>66</v>
      </c>
      <c r="B65" s="14" t="s">
        <v>38</v>
      </c>
      <c r="C65" s="14" t="s">
        <v>381</v>
      </c>
      <c r="D65" s="21" t="s">
        <v>55</v>
      </c>
      <c r="E65" s="36" t="s">
        <v>413</v>
      </c>
      <c r="F65" s="137"/>
      <c r="G65" s="139"/>
      <c r="H65" s="140"/>
      <c r="I65" s="137"/>
      <c r="J65" s="137"/>
      <c r="K65" s="29"/>
      <c r="L65" s="41"/>
    </row>
    <row r="66" spans="1:12" s="6" customFormat="1" ht="12.75">
      <c r="A66" s="88" t="s">
        <v>66</v>
      </c>
      <c r="B66" s="20" t="s">
        <v>38</v>
      </c>
      <c r="C66" s="20" t="s">
        <v>230</v>
      </c>
      <c r="D66" s="177"/>
      <c r="E66" s="175" t="s">
        <v>2</v>
      </c>
      <c r="F66" s="124">
        <f>F67</f>
        <v>94</v>
      </c>
      <c r="G66" s="124">
        <f aca="true" t="shared" si="4" ref="G66:J67">G67</f>
        <v>0</v>
      </c>
      <c r="H66" s="124">
        <f t="shared" si="4"/>
        <v>0</v>
      </c>
      <c r="I66" s="124">
        <f t="shared" si="4"/>
        <v>54</v>
      </c>
      <c r="J66" s="124">
        <f t="shared" si="4"/>
        <v>54</v>
      </c>
      <c r="K66" s="28"/>
      <c r="L66" s="41"/>
    </row>
    <row r="67" spans="1:12" s="6" customFormat="1" ht="27.75" customHeight="1">
      <c r="A67" s="88" t="s">
        <v>66</v>
      </c>
      <c r="B67" s="14" t="s">
        <v>38</v>
      </c>
      <c r="C67" s="14" t="s">
        <v>231</v>
      </c>
      <c r="D67" s="56"/>
      <c r="E67" s="36" t="s">
        <v>111</v>
      </c>
      <c r="F67" s="137">
        <f>F68</f>
        <v>94</v>
      </c>
      <c r="G67" s="137">
        <f t="shared" si="4"/>
        <v>0</v>
      </c>
      <c r="H67" s="137">
        <f t="shared" si="4"/>
        <v>0</v>
      </c>
      <c r="I67" s="137">
        <f t="shared" si="4"/>
        <v>54</v>
      </c>
      <c r="J67" s="137">
        <f t="shared" si="4"/>
        <v>54</v>
      </c>
      <c r="K67" s="28"/>
      <c r="L67" s="41"/>
    </row>
    <row r="68" spans="1:12" s="6" customFormat="1" ht="12.75">
      <c r="A68" s="88" t="s">
        <v>66</v>
      </c>
      <c r="B68" s="14" t="s">
        <v>38</v>
      </c>
      <c r="C68" s="14" t="s">
        <v>232</v>
      </c>
      <c r="D68" s="56"/>
      <c r="E68" s="35" t="s">
        <v>215</v>
      </c>
      <c r="F68" s="137">
        <f>F69+F71</f>
        <v>94</v>
      </c>
      <c r="G68" s="137">
        <f>G69+G71</f>
        <v>0</v>
      </c>
      <c r="H68" s="137">
        <f>H69+H71</f>
        <v>0</v>
      </c>
      <c r="I68" s="137">
        <f>I69+I71</f>
        <v>54</v>
      </c>
      <c r="J68" s="137">
        <f>J69+J71</f>
        <v>54</v>
      </c>
      <c r="K68" s="28"/>
      <c r="L68" s="41"/>
    </row>
    <row r="69" spans="1:12" s="6" customFormat="1" ht="12.75">
      <c r="A69" s="88" t="s">
        <v>66</v>
      </c>
      <c r="B69" s="14" t="s">
        <v>38</v>
      </c>
      <c r="C69" s="14" t="s">
        <v>233</v>
      </c>
      <c r="D69" s="56"/>
      <c r="E69" s="55" t="s">
        <v>110</v>
      </c>
      <c r="F69" s="137">
        <f>F70</f>
        <v>94</v>
      </c>
      <c r="G69" s="137">
        <f>G70</f>
        <v>0</v>
      </c>
      <c r="H69" s="137">
        <f>H70</f>
        <v>0</v>
      </c>
      <c r="I69" s="137">
        <f>I70</f>
        <v>54</v>
      </c>
      <c r="J69" s="137">
        <f>J70</f>
        <v>54</v>
      </c>
      <c r="K69" s="28"/>
      <c r="L69" s="41"/>
    </row>
    <row r="70" spans="1:12" s="6" customFormat="1" ht="22.5">
      <c r="A70" s="88" t="s">
        <v>66</v>
      </c>
      <c r="B70" s="14" t="s">
        <v>38</v>
      </c>
      <c r="C70" s="14" t="s">
        <v>233</v>
      </c>
      <c r="D70" s="21" t="s">
        <v>55</v>
      </c>
      <c r="E70" s="36" t="s">
        <v>413</v>
      </c>
      <c r="F70" s="137">
        <v>94</v>
      </c>
      <c r="G70" s="139"/>
      <c r="H70" s="140"/>
      <c r="I70" s="137">
        <v>54</v>
      </c>
      <c r="J70" s="137">
        <v>54</v>
      </c>
      <c r="K70" s="29"/>
      <c r="L70" s="41"/>
    </row>
    <row r="71" spans="1:12" s="6" customFormat="1" ht="22.5" hidden="1">
      <c r="A71" s="88" t="s">
        <v>66</v>
      </c>
      <c r="B71" s="14" t="s">
        <v>38</v>
      </c>
      <c r="C71" s="14" t="s">
        <v>383</v>
      </c>
      <c r="D71" s="21"/>
      <c r="E71" s="53" t="s">
        <v>385</v>
      </c>
      <c r="F71" s="137">
        <f>F72</f>
        <v>0</v>
      </c>
      <c r="G71" s="137">
        <f>G72</f>
        <v>0</v>
      </c>
      <c r="H71" s="137">
        <f>H72</f>
        <v>0</v>
      </c>
      <c r="I71" s="137">
        <f>I72</f>
        <v>0</v>
      </c>
      <c r="J71" s="137">
        <f>J72</f>
        <v>0</v>
      </c>
      <c r="K71" s="28"/>
      <c r="L71" s="41"/>
    </row>
    <row r="72" spans="1:12" s="6" customFormat="1" ht="22.5" hidden="1">
      <c r="A72" s="88" t="s">
        <v>66</v>
      </c>
      <c r="B72" s="14" t="s">
        <v>38</v>
      </c>
      <c r="C72" s="14" t="s">
        <v>383</v>
      </c>
      <c r="D72" s="21" t="s">
        <v>55</v>
      </c>
      <c r="E72" s="36" t="s">
        <v>413</v>
      </c>
      <c r="F72" s="137"/>
      <c r="G72" s="139"/>
      <c r="H72" s="140"/>
      <c r="I72" s="137"/>
      <c r="J72" s="137"/>
      <c r="K72" s="29"/>
      <c r="L72" s="41"/>
    </row>
    <row r="73" spans="1:12" s="6" customFormat="1" ht="12.75">
      <c r="A73" s="88" t="s">
        <v>66</v>
      </c>
      <c r="B73" s="20" t="s">
        <v>38</v>
      </c>
      <c r="C73" s="20" t="s">
        <v>213</v>
      </c>
      <c r="D73" s="74"/>
      <c r="E73" s="38" t="s">
        <v>60</v>
      </c>
      <c r="F73" s="108">
        <f>F74</f>
        <v>14.85</v>
      </c>
      <c r="G73" s="108" t="e">
        <f>G74</f>
        <v>#REF!</v>
      </c>
      <c r="H73" s="108" t="e">
        <f>H74</f>
        <v>#REF!</v>
      </c>
      <c r="I73" s="108">
        <f>I74</f>
        <v>0.15</v>
      </c>
      <c r="J73" s="108">
        <f>J74</f>
        <v>0.15</v>
      </c>
      <c r="K73" s="28"/>
      <c r="L73" s="41"/>
    </row>
    <row r="74" spans="1:12" s="6" customFormat="1" ht="14.25" customHeight="1">
      <c r="A74" s="88" t="s">
        <v>66</v>
      </c>
      <c r="B74" s="20" t="s">
        <v>38</v>
      </c>
      <c r="C74" s="20" t="s">
        <v>234</v>
      </c>
      <c r="D74" s="74"/>
      <c r="E74" s="38" t="s">
        <v>336</v>
      </c>
      <c r="F74" s="108">
        <f aca="true" t="shared" si="5" ref="F74:J77">F75</f>
        <v>14.85</v>
      </c>
      <c r="G74" s="108" t="e">
        <f t="shared" si="5"/>
        <v>#REF!</v>
      </c>
      <c r="H74" s="108" t="e">
        <f t="shared" si="5"/>
        <v>#REF!</v>
      </c>
      <c r="I74" s="108">
        <f t="shared" si="5"/>
        <v>0.15</v>
      </c>
      <c r="J74" s="108">
        <f t="shared" si="5"/>
        <v>0.15</v>
      </c>
      <c r="K74" s="28"/>
      <c r="L74" s="41"/>
    </row>
    <row r="75" spans="1:12" s="6" customFormat="1" ht="12.75">
      <c r="A75" s="88" t="s">
        <v>66</v>
      </c>
      <c r="B75" s="14" t="s">
        <v>38</v>
      </c>
      <c r="C75" s="14" t="s">
        <v>234</v>
      </c>
      <c r="D75" s="74"/>
      <c r="E75" s="53" t="s">
        <v>236</v>
      </c>
      <c r="F75" s="109">
        <f>F76+F79</f>
        <v>14.85</v>
      </c>
      <c r="G75" s="109" t="e">
        <f>G76+G79</f>
        <v>#REF!</v>
      </c>
      <c r="H75" s="109" t="e">
        <f>H76+H79</f>
        <v>#REF!</v>
      </c>
      <c r="I75" s="109">
        <f>I76+I79</f>
        <v>0.15</v>
      </c>
      <c r="J75" s="109">
        <f>J76+J79</f>
        <v>0.15</v>
      </c>
      <c r="K75" s="28"/>
      <c r="L75" s="41"/>
    </row>
    <row r="76" spans="1:12" s="6" customFormat="1" ht="22.5">
      <c r="A76" s="88" t="s">
        <v>66</v>
      </c>
      <c r="B76" s="14" t="s">
        <v>38</v>
      </c>
      <c r="C76" s="14" t="s">
        <v>418</v>
      </c>
      <c r="D76" s="74"/>
      <c r="E76" s="53" t="s">
        <v>337</v>
      </c>
      <c r="F76" s="109">
        <f t="shared" si="5"/>
        <v>0.15</v>
      </c>
      <c r="G76" s="109" t="e">
        <f t="shared" si="5"/>
        <v>#REF!</v>
      </c>
      <c r="H76" s="109" t="e">
        <f t="shared" si="5"/>
        <v>#REF!</v>
      </c>
      <c r="I76" s="109">
        <f t="shared" si="5"/>
        <v>0.15</v>
      </c>
      <c r="J76" s="109">
        <f t="shared" si="5"/>
        <v>0.15</v>
      </c>
      <c r="K76" s="28"/>
      <c r="L76" s="41"/>
    </row>
    <row r="77" spans="1:12" s="6" customFormat="1" ht="45">
      <c r="A77" s="88" t="s">
        <v>66</v>
      </c>
      <c r="B77" s="14" t="s">
        <v>38</v>
      </c>
      <c r="C77" s="14" t="s">
        <v>440</v>
      </c>
      <c r="D77" s="74"/>
      <c r="E77" s="35" t="s">
        <v>414</v>
      </c>
      <c r="F77" s="109">
        <f>F78</f>
        <v>0.15</v>
      </c>
      <c r="G77" s="109" t="e">
        <f t="shared" si="5"/>
        <v>#REF!</v>
      </c>
      <c r="H77" s="109" t="e">
        <f t="shared" si="5"/>
        <v>#REF!</v>
      </c>
      <c r="I77" s="109">
        <f t="shared" si="5"/>
        <v>0.15</v>
      </c>
      <c r="J77" s="109">
        <f t="shared" si="5"/>
        <v>0.15</v>
      </c>
      <c r="K77" s="28"/>
      <c r="L77" s="41"/>
    </row>
    <row r="78" spans="1:12" s="6" customFormat="1" ht="22.5">
      <c r="A78" s="88" t="s">
        <v>66</v>
      </c>
      <c r="B78" s="14" t="s">
        <v>38</v>
      </c>
      <c r="C78" s="14" t="s">
        <v>440</v>
      </c>
      <c r="D78" s="21" t="s">
        <v>55</v>
      </c>
      <c r="E78" s="36" t="s">
        <v>413</v>
      </c>
      <c r="F78" s="109">
        <v>0.15</v>
      </c>
      <c r="G78" s="103" t="e">
        <f>#REF!</f>
        <v>#REF!</v>
      </c>
      <c r="H78" s="70" t="e">
        <f>#REF!</f>
        <v>#REF!</v>
      </c>
      <c r="I78" s="109">
        <v>0.15</v>
      </c>
      <c r="J78" s="109">
        <v>0.15</v>
      </c>
      <c r="K78" s="29"/>
      <c r="L78" s="41"/>
    </row>
    <row r="79" spans="1:12" s="6" customFormat="1" ht="12.75">
      <c r="A79" s="88" t="s">
        <v>66</v>
      </c>
      <c r="B79" s="14" t="s">
        <v>38</v>
      </c>
      <c r="C79" s="14" t="s">
        <v>360</v>
      </c>
      <c r="D79" s="21"/>
      <c r="E79" s="35" t="s">
        <v>215</v>
      </c>
      <c r="F79" s="137">
        <f aca="true" t="shared" si="6" ref="F79:J80">F80</f>
        <v>14.7</v>
      </c>
      <c r="G79" s="137">
        <f t="shared" si="6"/>
        <v>0</v>
      </c>
      <c r="H79" s="137">
        <f t="shared" si="6"/>
        <v>0</v>
      </c>
      <c r="I79" s="137">
        <f t="shared" si="6"/>
        <v>0</v>
      </c>
      <c r="J79" s="137">
        <f t="shared" si="6"/>
        <v>0</v>
      </c>
      <c r="K79" s="28"/>
      <c r="L79" s="41"/>
    </row>
    <row r="80" spans="1:12" s="6" customFormat="1" ht="12.75">
      <c r="A80" s="88" t="s">
        <v>66</v>
      </c>
      <c r="B80" s="14" t="s">
        <v>38</v>
      </c>
      <c r="C80" s="14" t="s">
        <v>361</v>
      </c>
      <c r="D80" s="21"/>
      <c r="E80" s="36" t="s">
        <v>362</v>
      </c>
      <c r="F80" s="137">
        <f t="shared" si="6"/>
        <v>14.7</v>
      </c>
      <c r="G80" s="137">
        <f t="shared" si="6"/>
        <v>0</v>
      </c>
      <c r="H80" s="137">
        <f t="shared" si="6"/>
        <v>0</v>
      </c>
      <c r="I80" s="137">
        <f t="shared" si="6"/>
        <v>0</v>
      </c>
      <c r="J80" s="137">
        <f t="shared" si="6"/>
        <v>0</v>
      </c>
      <c r="K80" s="28"/>
      <c r="L80" s="41"/>
    </row>
    <row r="81" spans="1:12" s="6" customFormat="1" ht="12.75">
      <c r="A81" s="88" t="s">
        <v>66</v>
      </c>
      <c r="B81" s="14" t="s">
        <v>38</v>
      </c>
      <c r="C81" s="14" t="s">
        <v>361</v>
      </c>
      <c r="D81" s="21" t="s">
        <v>58</v>
      </c>
      <c r="E81" s="36" t="s">
        <v>59</v>
      </c>
      <c r="F81" s="137">
        <v>14.7</v>
      </c>
      <c r="G81" s="139"/>
      <c r="H81" s="140"/>
      <c r="I81" s="137"/>
      <c r="J81" s="137"/>
      <c r="K81" s="29">
        <v>14.7</v>
      </c>
      <c r="L81" s="41"/>
    </row>
    <row r="82" spans="1:12" s="6" customFormat="1" ht="15.75" customHeight="1">
      <c r="A82" s="88" t="s">
        <v>66</v>
      </c>
      <c r="B82" s="20" t="s">
        <v>17</v>
      </c>
      <c r="C82" s="20"/>
      <c r="D82" s="20"/>
      <c r="E82" s="34" t="s">
        <v>23</v>
      </c>
      <c r="F82" s="124">
        <f>F83+F94+F101</f>
        <v>270</v>
      </c>
      <c r="G82" s="124" t="e">
        <f>G83+G94+G101</f>
        <v>#REF!</v>
      </c>
      <c r="H82" s="124" t="e">
        <f>H83+H94+H101</f>
        <v>#REF!</v>
      </c>
      <c r="I82" s="124">
        <f>I83+I94+I101</f>
        <v>200</v>
      </c>
      <c r="J82" s="124">
        <f>J83+J94+J101</f>
        <v>270</v>
      </c>
      <c r="K82" s="28"/>
      <c r="L82" s="41"/>
    </row>
    <row r="83" spans="1:12" s="6" customFormat="1" ht="22.5">
      <c r="A83" s="88" t="s">
        <v>66</v>
      </c>
      <c r="B83" s="20" t="s">
        <v>18</v>
      </c>
      <c r="C83" s="20"/>
      <c r="D83" s="20"/>
      <c r="E83" s="34" t="s">
        <v>39</v>
      </c>
      <c r="F83" s="124">
        <f aca="true" t="shared" si="7" ref="F83:J84">F84</f>
        <v>200</v>
      </c>
      <c r="G83" s="124">
        <f t="shared" si="7"/>
        <v>0</v>
      </c>
      <c r="H83" s="124">
        <f t="shared" si="7"/>
        <v>0</v>
      </c>
      <c r="I83" s="124">
        <f t="shared" si="7"/>
        <v>200</v>
      </c>
      <c r="J83" s="124">
        <f t="shared" si="7"/>
        <v>200</v>
      </c>
      <c r="K83" s="28"/>
      <c r="L83" s="41"/>
    </row>
    <row r="84" spans="1:12" ht="33.75">
      <c r="A84" s="88" t="s">
        <v>66</v>
      </c>
      <c r="B84" s="20" t="s">
        <v>18</v>
      </c>
      <c r="C84" s="20" t="s">
        <v>237</v>
      </c>
      <c r="D84" s="20"/>
      <c r="E84" s="34" t="s">
        <v>441</v>
      </c>
      <c r="F84" s="124">
        <f t="shared" si="7"/>
        <v>200</v>
      </c>
      <c r="G84" s="124">
        <f t="shared" si="7"/>
        <v>0</v>
      </c>
      <c r="H84" s="124">
        <f t="shared" si="7"/>
        <v>0</v>
      </c>
      <c r="I84" s="124">
        <f t="shared" si="7"/>
        <v>200</v>
      </c>
      <c r="J84" s="124">
        <f t="shared" si="7"/>
        <v>200</v>
      </c>
      <c r="K84" s="29"/>
      <c r="L84" s="2"/>
    </row>
    <row r="85" spans="1:12" ht="21.75">
      <c r="A85" s="88" t="s">
        <v>66</v>
      </c>
      <c r="B85" s="20" t="s">
        <v>18</v>
      </c>
      <c r="C85" s="20" t="s">
        <v>238</v>
      </c>
      <c r="D85" s="20"/>
      <c r="E85" s="175" t="s">
        <v>6</v>
      </c>
      <c r="F85" s="124">
        <f>F86+F90</f>
        <v>200</v>
      </c>
      <c r="G85" s="124">
        <f>G86+G90</f>
        <v>0</v>
      </c>
      <c r="H85" s="124">
        <f>H86+H90</f>
        <v>0</v>
      </c>
      <c r="I85" s="124">
        <f>I86+I90</f>
        <v>200</v>
      </c>
      <c r="J85" s="124">
        <f>J86+J90</f>
        <v>200</v>
      </c>
      <c r="K85" s="29"/>
      <c r="L85" s="2"/>
    </row>
    <row r="86" spans="1:12" ht="45">
      <c r="A86" s="88" t="s">
        <v>66</v>
      </c>
      <c r="B86" s="14" t="s">
        <v>18</v>
      </c>
      <c r="C86" s="14" t="s">
        <v>239</v>
      </c>
      <c r="D86" s="51"/>
      <c r="E86" s="36" t="s">
        <v>112</v>
      </c>
      <c r="F86" s="137">
        <f>F87</f>
        <v>200</v>
      </c>
      <c r="G86" s="137">
        <f aca="true" t="shared" si="8" ref="G86:J88">G87</f>
        <v>0</v>
      </c>
      <c r="H86" s="137">
        <f t="shared" si="8"/>
        <v>0</v>
      </c>
      <c r="I86" s="137">
        <f t="shared" si="8"/>
        <v>200</v>
      </c>
      <c r="J86" s="137">
        <f t="shared" si="8"/>
        <v>200</v>
      </c>
      <c r="K86" s="29"/>
      <c r="L86" s="2"/>
    </row>
    <row r="87" spans="1:12" ht="12.75">
      <c r="A87" s="88" t="s">
        <v>66</v>
      </c>
      <c r="B87" s="14" t="s">
        <v>18</v>
      </c>
      <c r="C87" s="14" t="s">
        <v>240</v>
      </c>
      <c r="D87" s="51"/>
      <c r="E87" s="35" t="s">
        <v>215</v>
      </c>
      <c r="F87" s="137">
        <f>F88</f>
        <v>200</v>
      </c>
      <c r="G87" s="137">
        <f t="shared" si="8"/>
        <v>0</v>
      </c>
      <c r="H87" s="137">
        <f t="shared" si="8"/>
        <v>0</v>
      </c>
      <c r="I87" s="137">
        <f t="shared" si="8"/>
        <v>200</v>
      </c>
      <c r="J87" s="137">
        <f t="shared" si="8"/>
        <v>200</v>
      </c>
      <c r="K87" s="29"/>
      <c r="L87" s="2"/>
    </row>
    <row r="88" spans="1:12" ht="33.75">
      <c r="A88" s="88" t="s">
        <v>66</v>
      </c>
      <c r="B88" s="14" t="s">
        <v>18</v>
      </c>
      <c r="C88" s="14" t="s">
        <v>241</v>
      </c>
      <c r="D88" s="51"/>
      <c r="E88" s="55" t="s">
        <v>113</v>
      </c>
      <c r="F88" s="137">
        <f>F89</f>
        <v>200</v>
      </c>
      <c r="G88" s="137">
        <f t="shared" si="8"/>
        <v>0</v>
      </c>
      <c r="H88" s="137">
        <f t="shared" si="8"/>
        <v>0</v>
      </c>
      <c r="I88" s="137">
        <f t="shared" si="8"/>
        <v>200</v>
      </c>
      <c r="J88" s="137">
        <f t="shared" si="8"/>
        <v>200</v>
      </c>
      <c r="K88" s="29"/>
      <c r="L88" s="2"/>
    </row>
    <row r="89" spans="1:12" ht="22.5">
      <c r="A89" s="88" t="s">
        <v>66</v>
      </c>
      <c r="B89" s="14" t="s">
        <v>18</v>
      </c>
      <c r="C89" s="14" t="s">
        <v>241</v>
      </c>
      <c r="D89" s="14" t="s">
        <v>55</v>
      </c>
      <c r="E89" s="36" t="s">
        <v>413</v>
      </c>
      <c r="F89" s="137">
        <v>200</v>
      </c>
      <c r="G89" s="155"/>
      <c r="H89" s="151"/>
      <c r="I89" s="137">
        <v>200</v>
      </c>
      <c r="J89" s="137">
        <v>200</v>
      </c>
      <c r="K89" s="26"/>
      <c r="L89" s="2"/>
    </row>
    <row r="90" spans="1:12" ht="33.75" hidden="1">
      <c r="A90" s="88" t="s">
        <v>66</v>
      </c>
      <c r="B90" s="14" t="s">
        <v>18</v>
      </c>
      <c r="C90" s="14" t="s">
        <v>242</v>
      </c>
      <c r="D90" s="51"/>
      <c r="E90" s="36" t="s">
        <v>114</v>
      </c>
      <c r="F90" s="137">
        <f>F91</f>
        <v>0</v>
      </c>
      <c r="G90" s="137">
        <f aca="true" t="shared" si="9" ref="G90:J91">G91</f>
        <v>0</v>
      </c>
      <c r="H90" s="137">
        <f t="shared" si="9"/>
        <v>0</v>
      </c>
      <c r="I90" s="137">
        <f t="shared" si="9"/>
        <v>0</v>
      </c>
      <c r="J90" s="137">
        <f t="shared" si="9"/>
        <v>0</v>
      </c>
      <c r="K90" s="26"/>
      <c r="L90" s="2"/>
    </row>
    <row r="91" spans="1:12" ht="12.75" hidden="1">
      <c r="A91" s="88" t="s">
        <v>66</v>
      </c>
      <c r="B91" s="14" t="s">
        <v>18</v>
      </c>
      <c r="C91" s="14" t="s">
        <v>243</v>
      </c>
      <c r="D91" s="51"/>
      <c r="E91" s="35" t="s">
        <v>215</v>
      </c>
      <c r="F91" s="137">
        <f>F92</f>
        <v>0</v>
      </c>
      <c r="G91" s="137">
        <f t="shared" si="9"/>
        <v>0</v>
      </c>
      <c r="H91" s="137">
        <f t="shared" si="9"/>
        <v>0</v>
      </c>
      <c r="I91" s="137">
        <f t="shared" si="9"/>
        <v>0</v>
      </c>
      <c r="J91" s="137">
        <f t="shared" si="9"/>
        <v>0</v>
      </c>
      <c r="K91" s="26"/>
      <c r="L91" s="2"/>
    </row>
    <row r="92" spans="1:12" ht="33.75" hidden="1">
      <c r="A92" s="88" t="s">
        <v>66</v>
      </c>
      <c r="B92" s="14" t="s">
        <v>18</v>
      </c>
      <c r="C92" s="14" t="s">
        <v>244</v>
      </c>
      <c r="D92" s="51"/>
      <c r="E92" s="55" t="s">
        <v>115</v>
      </c>
      <c r="F92" s="137">
        <f>F93</f>
        <v>0</v>
      </c>
      <c r="G92" s="137">
        <f>G93</f>
        <v>0</v>
      </c>
      <c r="H92" s="137">
        <f>H93</f>
        <v>0</v>
      </c>
      <c r="I92" s="137">
        <f>I93</f>
        <v>0</v>
      </c>
      <c r="J92" s="137">
        <f>J93</f>
        <v>0</v>
      </c>
      <c r="K92" s="26"/>
      <c r="L92" s="2"/>
    </row>
    <row r="93" spans="1:12" ht="22.5" hidden="1">
      <c r="A93" s="88" t="s">
        <v>66</v>
      </c>
      <c r="B93" s="14" t="s">
        <v>18</v>
      </c>
      <c r="C93" s="14" t="s">
        <v>244</v>
      </c>
      <c r="D93" s="14" t="s">
        <v>55</v>
      </c>
      <c r="E93" s="36" t="s">
        <v>413</v>
      </c>
      <c r="F93" s="137"/>
      <c r="G93" s="155"/>
      <c r="H93" s="151"/>
      <c r="I93" s="137"/>
      <c r="J93" s="137"/>
      <c r="K93" s="26"/>
      <c r="L93" s="2"/>
    </row>
    <row r="94" spans="1:12" ht="12.75">
      <c r="A94" s="88" t="s">
        <v>66</v>
      </c>
      <c r="B94" s="44" t="s">
        <v>67</v>
      </c>
      <c r="C94" s="20"/>
      <c r="D94" s="20"/>
      <c r="E94" s="38" t="s">
        <v>69</v>
      </c>
      <c r="F94" s="142">
        <f aca="true" t="shared" si="10" ref="F94:J98">F95</f>
        <v>70</v>
      </c>
      <c r="G94" s="142">
        <f t="shared" si="10"/>
        <v>0</v>
      </c>
      <c r="H94" s="142">
        <f t="shared" si="10"/>
        <v>0</v>
      </c>
      <c r="I94" s="142">
        <f t="shared" si="10"/>
        <v>0</v>
      </c>
      <c r="J94" s="142">
        <f t="shared" si="10"/>
        <v>70</v>
      </c>
      <c r="K94" s="26"/>
      <c r="L94" s="2"/>
    </row>
    <row r="95" spans="1:12" ht="33.75">
      <c r="A95" s="88" t="s">
        <v>66</v>
      </c>
      <c r="B95" s="44" t="s">
        <v>67</v>
      </c>
      <c r="C95" s="20" t="s">
        <v>237</v>
      </c>
      <c r="D95" s="20"/>
      <c r="E95" s="34" t="s">
        <v>442</v>
      </c>
      <c r="F95" s="142">
        <f t="shared" si="10"/>
        <v>70</v>
      </c>
      <c r="G95" s="142">
        <f t="shared" si="10"/>
        <v>0</v>
      </c>
      <c r="H95" s="142">
        <f t="shared" si="10"/>
        <v>0</v>
      </c>
      <c r="I95" s="142">
        <f t="shared" si="10"/>
        <v>0</v>
      </c>
      <c r="J95" s="142">
        <f t="shared" si="10"/>
        <v>70</v>
      </c>
      <c r="K95" s="26"/>
      <c r="L95" s="2"/>
    </row>
    <row r="96" spans="1:12" ht="21.75">
      <c r="A96" s="88" t="s">
        <v>66</v>
      </c>
      <c r="B96" s="44" t="s">
        <v>67</v>
      </c>
      <c r="C96" s="20" t="s">
        <v>245</v>
      </c>
      <c r="D96" s="20"/>
      <c r="E96" s="176" t="s">
        <v>68</v>
      </c>
      <c r="F96" s="142">
        <f>F97</f>
        <v>70</v>
      </c>
      <c r="G96" s="142">
        <f t="shared" si="10"/>
        <v>0</v>
      </c>
      <c r="H96" s="142">
        <f t="shared" si="10"/>
        <v>0</v>
      </c>
      <c r="I96" s="142">
        <f t="shared" si="10"/>
        <v>0</v>
      </c>
      <c r="J96" s="142">
        <f t="shared" si="10"/>
        <v>70</v>
      </c>
      <c r="K96" s="26"/>
      <c r="L96" s="2"/>
    </row>
    <row r="97" spans="1:12" ht="22.5">
      <c r="A97" s="88" t="s">
        <v>66</v>
      </c>
      <c r="B97" s="51" t="s">
        <v>67</v>
      </c>
      <c r="C97" s="14" t="s">
        <v>246</v>
      </c>
      <c r="D97" s="14"/>
      <c r="E97" s="36" t="s">
        <v>119</v>
      </c>
      <c r="F97" s="141">
        <f>F98</f>
        <v>70</v>
      </c>
      <c r="G97" s="141">
        <f t="shared" si="10"/>
        <v>0</v>
      </c>
      <c r="H97" s="141">
        <f t="shared" si="10"/>
        <v>0</v>
      </c>
      <c r="I97" s="141">
        <f t="shared" si="10"/>
        <v>0</v>
      </c>
      <c r="J97" s="141">
        <f t="shared" si="10"/>
        <v>70</v>
      </c>
      <c r="K97" s="26"/>
      <c r="L97" s="2"/>
    </row>
    <row r="98" spans="1:12" ht="12.75">
      <c r="A98" s="88" t="s">
        <v>66</v>
      </c>
      <c r="B98" s="51" t="s">
        <v>67</v>
      </c>
      <c r="C98" s="14" t="s">
        <v>247</v>
      </c>
      <c r="D98" s="14"/>
      <c r="E98" s="35" t="s">
        <v>215</v>
      </c>
      <c r="F98" s="141">
        <f>F99</f>
        <v>70</v>
      </c>
      <c r="G98" s="141">
        <f t="shared" si="10"/>
        <v>0</v>
      </c>
      <c r="H98" s="141">
        <f t="shared" si="10"/>
        <v>0</v>
      </c>
      <c r="I98" s="141">
        <f t="shared" si="10"/>
        <v>0</v>
      </c>
      <c r="J98" s="141">
        <f t="shared" si="10"/>
        <v>70</v>
      </c>
      <c r="K98" s="26"/>
      <c r="L98" s="2"/>
    </row>
    <row r="99" spans="1:12" ht="22.5">
      <c r="A99" s="88" t="s">
        <v>66</v>
      </c>
      <c r="B99" s="51" t="s">
        <v>67</v>
      </c>
      <c r="C99" s="14" t="s">
        <v>248</v>
      </c>
      <c r="D99" s="14"/>
      <c r="E99" s="55" t="s">
        <v>120</v>
      </c>
      <c r="F99" s="141">
        <f>F100</f>
        <v>70</v>
      </c>
      <c r="G99" s="141">
        <f>G100</f>
        <v>0</v>
      </c>
      <c r="H99" s="141">
        <f>H100</f>
        <v>0</v>
      </c>
      <c r="I99" s="141">
        <f>I100</f>
        <v>0</v>
      </c>
      <c r="J99" s="141">
        <f>J100</f>
        <v>70</v>
      </c>
      <c r="K99" s="26"/>
      <c r="L99" s="2"/>
    </row>
    <row r="100" spans="1:12" ht="22.5">
      <c r="A100" s="88" t="s">
        <v>66</v>
      </c>
      <c r="B100" s="51" t="s">
        <v>67</v>
      </c>
      <c r="C100" s="14" t="s">
        <v>248</v>
      </c>
      <c r="D100" s="14" t="s">
        <v>55</v>
      </c>
      <c r="E100" s="36" t="s">
        <v>413</v>
      </c>
      <c r="F100" s="141">
        <v>70</v>
      </c>
      <c r="G100" s="156"/>
      <c r="H100" s="148"/>
      <c r="I100" s="141"/>
      <c r="J100" s="141">
        <v>70</v>
      </c>
      <c r="K100" s="26"/>
      <c r="L100" s="2"/>
    </row>
    <row r="101" spans="1:12" ht="22.5" hidden="1">
      <c r="A101" s="88" t="s">
        <v>66</v>
      </c>
      <c r="B101" s="44" t="s">
        <v>70</v>
      </c>
      <c r="C101" s="14"/>
      <c r="D101" s="14"/>
      <c r="E101" s="38" t="s">
        <v>71</v>
      </c>
      <c r="F101" s="141">
        <f aca="true" t="shared" si="11" ref="F101:H102">F102</f>
        <v>0</v>
      </c>
      <c r="G101" s="156" t="e">
        <f t="shared" si="11"/>
        <v>#REF!</v>
      </c>
      <c r="H101" s="148" t="e">
        <f t="shared" si="11"/>
        <v>#REF!</v>
      </c>
      <c r="I101" s="141"/>
      <c r="J101" s="141"/>
      <c r="K101" s="26"/>
      <c r="L101" s="2"/>
    </row>
    <row r="102" spans="1:12" ht="33.75" hidden="1">
      <c r="A102" s="88" t="s">
        <v>66</v>
      </c>
      <c r="B102" s="44" t="s">
        <v>70</v>
      </c>
      <c r="C102" s="20" t="s">
        <v>237</v>
      </c>
      <c r="D102" s="20"/>
      <c r="E102" s="34" t="s">
        <v>179</v>
      </c>
      <c r="F102" s="141">
        <f t="shared" si="11"/>
        <v>0</v>
      </c>
      <c r="G102" s="156" t="e">
        <f t="shared" si="11"/>
        <v>#REF!</v>
      </c>
      <c r="H102" s="148" t="e">
        <f t="shared" si="11"/>
        <v>#REF!</v>
      </c>
      <c r="I102" s="141"/>
      <c r="J102" s="141"/>
      <c r="K102" s="26"/>
      <c r="L102" s="2"/>
    </row>
    <row r="103" spans="1:12" ht="22.5" hidden="1">
      <c r="A103" s="88" t="s">
        <v>66</v>
      </c>
      <c r="B103" s="14" t="s">
        <v>70</v>
      </c>
      <c r="C103" s="14" t="s">
        <v>249</v>
      </c>
      <c r="D103" s="14"/>
      <c r="E103" s="55" t="s">
        <v>116</v>
      </c>
      <c r="F103" s="137">
        <f>F104</f>
        <v>0</v>
      </c>
      <c r="G103" s="155" t="e">
        <f>G107</f>
        <v>#REF!</v>
      </c>
      <c r="H103" s="151" t="e">
        <f>H107</f>
        <v>#REF!</v>
      </c>
      <c r="I103" s="137"/>
      <c r="J103" s="137"/>
      <c r="K103" s="26"/>
      <c r="L103" s="2"/>
    </row>
    <row r="104" spans="1:12" ht="22.5" hidden="1">
      <c r="A104" s="88" t="s">
        <v>66</v>
      </c>
      <c r="B104" s="14" t="s">
        <v>70</v>
      </c>
      <c r="C104" s="14" t="s">
        <v>250</v>
      </c>
      <c r="D104" s="51"/>
      <c r="E104" s="36" t="s">
        <v>117</v>
      </c>
      <c r="F104" s="137">
        <f>F105</f>
        <v>0</v>
      </c>
      <c r="G104" s="155"/>
      <c r="H104" s="151"/>
      <c r="I104" s="137"/>
      <c r="J104" s="137"/>
      <c r="K104" s="26"/>
      <c r="L104" s="2"/>
    </row>
    <row r="105" spans="1:12" ht="12.75" hidden="1">
      <c r="A105" s="88" t="s">
        <v>66</v>
      </c>
      <c r="B105" s="14" t="s">
        <v>70</v>
      </c>
      <c r="C105" s="14" t="s">
        <v>251</v>
      </c>
      <c r="D105" s="51"/>
      <c r="E105" s="35" t="s">
        <v>215</v>
      </c>
      <c r="F105" s="137">
        <f>F106</f>
        <v>0</v>
      </c>
      <c r="G105" s="155"/>
      <c r="H105" s="151"/>
      <c r="I105" s="137"/>
      <c r="J105" s="137"/>
      <c r="K105" s="26"/>
      <c r="L105" s="2"/>
    </row>
    <row r="106" spans="1:12" ht="12.75" customHeight="1" hidden="1">
      <c r="A106" s="88" t="s">
        <v>66</v>
      </c>
      <c r="B106" s="14" t="s">
        <v>70</v>
      </c>
      <c r="C106" s="14" t="s">
        <v>252</v>
      </c>
      <c r="D106" s="51"/>
      <c r="E106" s="36" t="s">
        <v>118</v>
      </c>
      <c r="F106" s="137">
        <f>F107</f>
        <v>0</v>
      </c>
      <c r="G106" s="155"/>
      <c r="H106" s="151"/>
      <c r="I106" s="137"/>
      <c r="J106" s="137"/>
      <c r="K106" s="26"/>
      <c r="L106" s="2"/>
    </row>
    <row r="107" spans="1:12" ht="12.75" hidden="1">
      <c r="A107" s="88" t="s">
        <v>66</v>
      </c>
      <c r="B107" s="14" t="s">
        <v>70</v>
      </c>
      <c r="C107" s="14" t="s">
        <v>253</v>
      </c>
      <c r="D107" s="51"/>
      <c r="E107" s="36" t="s">
        <v>64</v>
      </c>
      <c r="F107" s="137">
        <f>F108</f>
        <v>0</v>
      </c>
      <c r="G107" s="155" t="e">
        <f>#REF!</f>
        <v>#REF!</v>
      </c>
      <c r="H107" s="151" t="e">
        <f>#REF!</f>
        <v>#REF!</v>
      </c>
      <c r="I107" s="137"/>
      <c r="J107" s="137"/>
      <c r="K107" s="26"/>
      <c r="L107" s="2"/>
    </row>
    <row r="108" spans="1:12" ht="22.5" hidden="1">
      <c r="A108" s="88" t="s">
        <v>66</v>
      </c>
      <c r="B108" s="14" t="s">
        <v>70</v>
      </c>
      <c r="C108" s="14" t="s">
        <v>253</v>
      </c>
      <c r="D108" s="14" t="s">
        <v>55</v>
      </c>
      <c r="E108" s="36" t="s">
        <v>56</v>
      </c>
      <c r="F108" s="137"/>
      <c r="G108" s="155" t="e">
        <f>#REF!</f>
        <v>#REF!</v>
      </c>
      <c r="H108" s="151" t="e">
        <f>#REF!</f>
        <v>#REF!</v>
      </c>
      <c r="I108" s="137"/>
      <c r="J108" s="137"/>
      <c r="K108" s="26"/>
      <c r="L108" s="2"/>
    </row>
    <row r="109" spans="1:12" s="6" customFormat="1" ht="12" customHeight="1">
      <c r="A109" s="88" t="s">
        <v>66</v>
      </c>
      <c r="B109" s="20" t="s">
        <v>19</v>
      </c>
      <c r="C109" s="20"/>
      <c r="D109" s="20"/>
      <c r="E109" s="34" t="s">
        <v>24</v>
      </c>
      <c r="F109" s="124">
        <f>F110+F119</f>
        <v>11781.4</v>
      </c>
      <c r="G109" s="124" t="e">
        <f>G110+G119</f>
        <v>#REF!</v>
      </c>
      <c r="H109" s="124" t="e">
        <f>H110+H119</f>
        <v>#REF!</v>
      </c>
      <c r="I109" s="124">
        <f>I110+I119</f>
        <v>9087</v>
      </c>
      <c r="J109" s="124">
        <f>J110+J119</f>
        <v>8520.5</v>
      </c>
      <c r="K109" s="15"/>
      <c r="L109" s="41"/>
    </row>
    <row r="110" spans="1:12" s="6" customFormat="1" ht="12.75">
      <c r="A110" s="88" t="s">
        <v>66</v>
      </c>
      <c r="B110" s="20" t="s">
        <v>20</v>
      </c>
      <c r="C110" s="20"/>
      <c r="D110" s="20"/>
      <c r="E110" s="34" t="s">
        <v>25</v>
      </c>
      <c r="F110" s="124">
        <f aca="true" t="shared" si="12" ref="F110:J114">F111</f>
        <v>500</v>
      </c>
      <c r="G110" s="124">
        <f t="shared" si="12"/>
        <v>0</v>
      </c>
      <c r="H110" s="124">
        <f t="shared" si="12"/>
        <v>0</v>
      </c>
      <c r="I110" s="124">
        <f t="shared" si="12"/>
        <v>500</v>
      </c>
      <c r="J110" s="124">
        <f t="shared" si="12"/>
        <v>500</v>
      </c>
      <c r="K110" s="28"/>
      <c r="L110" s="41"/>
    </row>
    <row r="111" spans="1:12" ht="33.75">
      <c r="A111" s="88" t="s">
        <v>66</v>
      </c>
      <c r="B111" s="20" t="s">
        <v>20</v>
      </c>
      <c r="C111" s="20" t="s">
        <v>254</v>
      </c>
      <c r="D111" s="20"/>
      <c r="E111" s="38" t="s">
        <v>443</v>
      </c>
      <c r="F111" s="142">
        <f t="shared" si="12"/>
        <v>500</v>
      </c>
      <c r="G111" s="142">
        <f t="shared" si="12"/>
        <v>0</v>
      </c>
      <c r="H111" s="142">
        <f t="shared" si="12"/>
        <v>0</v>
      </c>
      <c r="I111" s="142">
        <f t="shared" si="12"/>
        <v>500</v>
      </c>
      <c r="J111" s="142">
        <f t="shared" si="12"/>
        <v>500</v>
      </c>
      <c r="K111" s="26"/>
      <c r="L111" s="2"/>
    </row>
    <row r="112" spans="1:12" ht="22.5">
      <c r="A112" s="88" t="s">
        <v>66</v>
      </c>
      <c r="B112" s="14" t="s">
        <v>20</v>
      </c>
      <c r="C112" s="14" t="s">
        <v>255</v>
      </c>
      <c r="D112" s="14"/>
      <c r="E112" s="53" t="s">
        <v>3</v>
      </c>
      <c r="F112" s="141">
        <f>F113</f>
        <v>500</v>
      </c>
      <c r="G112" s="141">
        <f t="shared" si="12"/>
        <v>0</v>
      </c>
      <c r="H112" s="141">
        <f t="shared" si="12"/>
        <v>0</v>
      </c>
      <c r="I112" s="141">
        <f t="shared" si="12"/>
        <v>500</v>
      </c>
      <c r="J112" s="141">
        <f t="shared" si="12"/>
        <v>500</v>
      </c>
      <c r="K112" s="26"/>
      <c r="L112" s="2"/>
    </row>
    <row r="113" spans="1:12" ht="12.75">
      <c r="A113" s="88" t="s">
        <v>66</v>
      </c>
      <c r="B113" s="14" t="s">
        <v>20</v>
      </c>
      <c r="C113" s="14" t="s">
        <v>256</v>
      </c>
      <c r="D113" s="14"/>
      <c r="E113" s="36" t="s">
        <v>121</v>
      </c>
      <c r="F113" s="141">
        <f>F114</f>
        <v>500</v>
      </c>
      <c r="G113" s="141">
        <f t="shared" si="12"/>
        <v>0</v>
      </c>
      <c r="H113" s="141">
        <f t="shared" si="12"/>
        <v>0</v>
      </c>
      <c r="I113" s="141">
        <f t="shared" si="12"/>
        <v>500</v>
      </c>
      <c r="J113" s="141">
        <f t="shared" si="12"/>
        <v>500</v>
      </c>
      <c r="K113" s="26"/>
      <c r="L113" s="2"/>
    </row>
    <row r="114" spans="1:12" ht="12.75">
      <c r="A114" s="88" t="s">
        <v>66</v>
      </c>
      <c r="B114" s="14" t="s">
        <v>20</v>
      </c>
      <c r="C114" s="14" t="s">
        <v>257</v>
      </c>
      <c r="D114" s="14"/>
      <c r="E114" s="35" t="s">
        <v>215</v>
      </c>
      <c r="F114" s="141">
        <f>F115</f>
        <v>500</v>
      </c>
      <c r="G114" s="141">
        <f t="shared" si="12"/>
        <v>0</v>
      </c>
      <c r="H114" s="141">
        <f t="shared" si="12"/>
        <v>0</v>
      </c>
      <c r="I114" s="141">
        <f t="shared" si="12"/>
        <v>500</v>
      </c>
      <c r="J114" s="141">
        <f t="shared" si="12"/>
        <v>500</v>
      </c>
      <c r="K114" s="26"/>
      <c r="L114" s="2"/>
    </row>
    <row r="115" spans="1:12" ht="33.75">
      <c r="A115" s="88" t="s">
        <v>66</v>
      </c>
      <c r="B115" s="14" t="s">
        <v>20</v>
      </c>
      <c r="C115" s="14" t="s">
        <v>258</v>
      </c>
      <c r="D115" s="14"/>
      <c r="E115" s="55" t="s">
        <v>205</v>
      </c>
      <c r="F115" s="141">
        <f>F116+F118</f>
        <v>500</v>
      </c>
      <c r="G115" s="141">
        <f>G116+G118</f>
        <v>0</v>
      </c>
      <c r="H115" s="141">
        <f>H116+H118</f>
        <v>0</v>
      </c>
      <c r="I115" s="141">
        <f>I116+I118</f>
        <v>500</v>
      </c>
      <c r="J115" s="141">
        <f>J116+J118</f>
        <v>500</v>
      </c>
      <c r="K115" s="26"/>
      <c r="L115" s="2"/>
    </row>
    <row r="116" spans="1:12" ht="12.75" hidden="1">
      <c r="A116" s="88" t="s">
        <v>66</v>
      </c>
      <c r="B116" s="14" t="s">
        <v>20</v>
      </c>
      <c r="C116" s="14" t="s">
        <v>258</v>
      </c>
      <c r="D116" s="14" t="s">
        <v>58</v>
      </c>
      <c r="E116" s="36" t="s">
        <v>59</v>
      </c>
      <c r="F116" s="141"/>
      <c r="G116" s="156"/>
      <c r="H116" s="148"/>
      <c r="I116" s="141"/>
      <c r="J116" s="141"/>
      <c r="K116" s="26"/>
      <c r="L116" s="2"/>
    </row>
    <row r="117" spans="1:12" ht="12.75" hidden="1">
      <c r="A117" s="88" t="s">
        <v>66</v>
      </c>
      <c r="B117" s="14" t="s">
        <v>20</v>
      </c>
      <c r="C117" s="14" t="s">
        <v>359</v>
      </c>
      <c r="D117" s="14" t="s">
        <v>58</v>
      </c>
      <c r="E117" s="35" t="s">
        <v>59</v>
      </c>
      <c r="F117" s="141"/>
      <c r="G117" s="156" t="e">
        <f>#REF!</f>
        <v>#REF!</v>
      </c>
      <c r="H117" s="148" t="e">
        <f>#REF!</f>
        <v>#REF!</v>
      </c>
      <c r="I117" s="141"/>
      <c r="J117" s="141"/>
      <c r="K117" s="26"/>
      <c r="L117" s="2"/>
    </row>
    <row r="118" spans="1:12" ht="22.5">
      <c r="A118" s="88" t="s">
        <v>66</v>
      </c>
      <c r="B118" s="14" t="s">
        <v>20</v>
      </c>
      <c r="C118" s="14" t="s">
        <v>258</v>
      </c>
      <c r="D118" s="14" t="s">
        <v>55</v>
      </c>
      <c r="E118" s="36" t="s">
        <v>413</v>
      </c>
      <c r="F118" s="141">
        <v>500</v>
      </c>
      <c r="G118" s="156"/>
      <c r="H118" s="148"/>
      <c r="I118" s="141">
        <v>500</v>
      </c>
      <c r="J118" s="141">
        <v>500</v>
      </c>
      <c r="K118" s="26"/>
      <c r="L118" s="2"/>
    </row>
    <row r="119" spans="1:12" ht="12.75">
      <c r="A119" s="88" t="s">
        <v>66</v>
      </c>
      <c r="B119" s="20" t="s">
        <v>45</v>
      </c>
      <c r="C119" s="20"/>
      <c r="D119" s="20"/>
      <c r="E119" s="38" t="s">
        <v>46</v>
      </c>
      <c r="F119" s="142">
        <f>F132+F182+F176</f>
        <v>11281.4</v>
      </c>
      <c r="G119" s="142" t="e">
        <f>G132+G182+G176</f>
        <v>#REF!</v>
      </c>
      <c r="H119" s="142" t="e">
        <f>H132+H182+H176</f>
        <v>#REF!</v>
      </c>
      <c r="I119" s="142">
        <f>I132+I182+I176</f>
        <v>8587</v>
      </c>
      <c r="J119" s="142">
        <f>J132+J182+J176</f>
        <v>8020.5</v>
      </c>
      <c r="K119" s="26"/>
      <c r="L119" s="2"/>
    </row>
    <row r="120" spans="1:12" ht="33.75" hidden="1">
      <c r="A120" s="88" t="s">
        <v>66</v>
      </c>
      <c r="B120" s="20" t="s">
        <v>45</v>
      </c>
      <c r="C120" s="20" t="s">
        <v>61</v>
      </c>
      <c r="D120" s="20"/>
      <c r="E120" s="38" t="s">
        <v>178</v>
      </c>
      <c r="F120" s="142">
        <f aca="true" t="shared" si="13" ref="F120:H126">F121</f>
        <v>0</v>
      </c>
      <c r="G120" s="157">
        <f t="shared" si="13"/>
        <v>0</v>
      </c>
      <c r="H120" s="144">
        <f t="shared" si="13"/>
        <v>0</v>
      </c>
      <c r="I120" s="142"/>
      <c r="J120" s="142"/>
      <c r="K120" s="26"/>
      <c r="L120" s="2"/>
    </row>
    <row r="121" spans="1:12" ht="12.75" hidden="1">
      <c r="A121" s="88" t="s">
        <v>66</v>
      </c>
      <c r="B121" s="14" t="s">
        <v>45</v>
      </c>
      <c r="C121" s="14" t="s">
        <v>72</v>
      </c>
      <c r="D121" s="14"/>
      <c r="E121" s="35" t="s">
        <v>73</v>
      </c>
      <c r="F121" s="141">
        <f>F122+F128</f>
        <v>0</v>
      </c>
      <c r="G121" s="156">
        <f>G122+G128</f>
        <v>0</v>
      </c>
      <c r="H121" s="148">
        <f>H122+H128</f>
        <v>0</v>
      </c>
      <c r="I121" s="141"/>
      <c r="J121" s="141"/>
      <c r="K121" s="26"/>
      <c r="L121" s="2"/>
    </row>
    <row r="122" spans="1:12" ht="12.75" hidden="1">
      <c r="A122" s="88" t="s">
        <v>66</v>
      </c>
      <c r="B122" s="14" t="s">
        <v>45</v>
      </c>
      <c r="C122" s="14" t="s">
        <v>74</v>
      </c>
      <c r="D122" s="14"/>
      <c r="E122" s="35" t="s">
        <v>64</v>
      </c>
      <c r="F122" s="141">
        <f t="shared" si="13"/>
        <v>0</v>
      </c>
      <c r="G122" s="156">
        <f t="shared" si="13"/>
        <v>0</v>
      </c>
      <c r="H122" s="148">
        <f t="shared" si="13"/>
        <v>0</v>
      </c>
      <c r="I122" s="141"/>
      <c r="J122" s="141"/>
      <c r="K122" s="26"/>
      <c r="L122" s="2"/>
    </row>
    <row r="123" spans="1:12" ht="22.5" hidden="1">
      <c r="A123" s="88" t="s">
        <v>66</v>
      </c>
      <c r="B123" s="14" t="s">
        <v>45</v>
      </c>
      <c r="C123" s="14" t="s">
        <v>124</v>
      </c>
      <c r="D123" s="14"/>
      <c r="E123" s="35" t="s">
        <v>122</v>
      </c>
      <c r="F123" s="141">
        <f t="shared" si="13"/>
        <v>0</v>
      </c>
      <c r="G123" s="156">
        <f t="shared" si="13"/>
        <v>0</v>
      </c>
      <c r="H123" s="148">
        <f t="shared" si="13"/>
        <v>0</v>
      </c>
      <c r="I123" s="141"/>
      <c r="J123" s="141"/>
      <c r="K123" s="26"/>
      <c r="L123" s="2"/>
    </row>
    <row r="124" spans="1:12" ht="22.5" hidden="1">
      <c r="A124" s="88" t="s">
        <v>66</v>
      </c>
      <c r="B124" s="14" t="s">
        <v>45</v>
      </c>
      <c r="C124" s="14" t="s">
        <v>125</v>
      </c>
      <c r="D124" s="14"/>
      <c r="E124" s="35" t="s">
        <v>123</v>
      </c>
      <c r="F124" s="141">
        <f t="shared" si="13"/>
        <v>0</v>
      </c>
      <c r="G124" s="156">
        <f t="shared" si="13"/>
        <v>0</v>
      </c>
      <c r="H124" s="148">
        <f t="shared" si="13"/>
        <v>0</v>
      </c>
      <c r="I124" s="141"/>
      <c r="J124" s="141"/>
      <c r="K124" s="26"/>
      <c r="L124" s="2"/>
    </row>
    <row r="125" spans="1:12" ht="22.5" hidden="1">
      <c r="A125" s="88" t="s">
        <v>66</v>
      </c>
      <c r="B125" s="14" t="s">
        <v>45</v>
      </c>
      <c r="C125" s="14" t="s">
        <v>125</v>
      </c>
      <c r="D125" s="14" t="s">
        <v>55</v>
      </c>
      <c r="E125" s="36" t="s">
        <v>56</v>
      </c>
      <c r="F125" s="141">
        <f t="shared" si="13"/>
        <v>0</v>
      </c>
      <c r="G125" s="156">
        <f t="shared" si="13"/>
        <v>0</v>
      </c>
      <c r="H125" s="148">
        <f t="shared" si="13"/>
        <v>0</v>
      </c>
      <c r="I125" s="141"/>
      <c r="J125" s="141"/>
      <c r="K125" s="26"/>
      <c r="L125" s="2"/>
    </row>
    <row r="126" spans="1:12" ht="22.5" hidden="1">
      <c r="A126" s="88" t="s">
        <v>66</v>
      </c>
      <c r="B126" s="14" t="s">
        <v>45</v>
      </c>
      <c r="C126" s="14" t="s">
        <v>125</v>
      </c>
      <c r="D126" s="14" t="s">
        <v>54</v>
      </c>
      <c r="E126" s="36" t="s">
        <v>57</v>
      </c>
      <c r="F126" s="141">
        <f t="shared" si="13"/>
        <v>0</v>
      </c>
      <c r="G126" s="156">
        <f t="shared" si="13"/>
        <v>0</v>
      </c>
      <c r="H126" s="148">
        <f t="shared" si="13"/>
        <v>0</v>
      </c>
      <c r="I126" s="141"/>
      <c r="J126" s="141"/>
      <c r="K126" s="26"/>
      <c r="L126" s="2"/>
    </row>
    <row r="127" spans="1:12" ht="22.5" hidden="1">
      <c r="A127" s="88" t="s">
        <v>66</v>
      </c>
      <c r="B127" s="14" t="s">
        <v>45</v>
      </c>
      <c r="C127" s="14" t="s">
        <v>125</v>
      </c>
      <c r="D127" s="14" t="s">
        <v>151</v>
      </c>
      <c r="E127" s="79" t="s">
        <v>152</v>
      </c>
      <c r="F127" s="141"/>
      <c r="G127" s="156"/>
      <c r="H127" s="148"/>
      <c r="I127" s="141"/>
      <c r="J127" s="141"/>
      <c r="K127" s="26"/>
      <c r="L127" s="2"/>
    </row>
    <row r="128" spans="1:12" ht="33.75" hidden="1">
      <c r="A128" s="88" t="s">
        <v>66</v>
      </c>
      <c r="B128" s="14" t="s">
        <v>45</v>
      </c>
      <c r="C128" s="14" t="s">
        <v>173</v>
      </c>
      <c r="D128" s="14"/>
      <c r="E128" s="57" t="s">
        <v>174</v>
      </c>
      <c r="F128" s="141">
        <f>F129</f>
        <v>0</v>
      </c>
      <c r="G128" s="156">
        <f aca="true" t="shared" si="14" ref="G128:H130">G129</f>
        <v>0</v>
      </c>
      <c r="H128" s="148">
        <f t="shared" si="14"/>
        <v>0</v>
      </c>
      <c r="I128" s="141"/>
      <c r="J128" s="141"/>
      <c r="K128" s="26"/>
      <c r="L128" s="2"/>
    </row>
    <row r="129" spans="1:12" ht="22.5" hidden="1">
      <c r="A129" s="88" t="s">
        <v>66</v>
      </c>
      <c r="B129" s="14" t="s">
        <v>45</v>
      </c>
      <c r="C129" s="14" t="s">
        <v>173</v>
      </c>
      <c r="D129" s="14" t="s">
        <v>55</v>
      </c>
      <c r="E129" s="36" t="s">
        <v>56</v>
      </c>
      <c r="F129" s="141">
        <f>F130</f>
        <v>0</v>
      </c>
      <c r="G129" s="156">
        <f t="shared" si="14"/>
        <v>0</v>
      </c>
      <c r="H129" s="148">
        <f t="shared" si="14"/>
        <v>0</v>
      </c>
      <c r="I129" s="141"/>
      <c r="J129" s="141"/>
      <c r="K129" s="26"/>
      <c r="L129" s="2"/>
    </row>
    <row r="130" spans="1:12" ht="22.5" hidden="1">
      <c r="A130" s="88" t="s">
        <v>66</v>
      </c>
      <c r="B130" s="14" t="s">
        <v>45</v>
      </c>
      <c r="C130" s="14" t="s">
        <v>173</v>
      </c>
      <c r="D130" s="14" t="s">
        <v>54</v>
      </c>
      <c r="E130" s="36" t="s">
        <v>57</v>
      </c>
      <c r="F130" s="141">
        <f>F131</f>
        <v>0</v>
      </c>
      <c r="G130" s="156">
        <f t="shared" si="14"/>
        <v>0</v>
      </c>
      <c r="H130" s="148">
        <f t="shared" si="14"/>
        <v>0</v>
      </c>
      <c r="I130" s="141"/>
      <c r="J130" s="141"/>
      <c r="K130" s="26"/>
      <c r="L130" s="2"/>
    </row>
    <row r="131" spans="1:12" ht="22.5" hidden="1">
      <c r="A131" s="88" t="s">
        <v>66</v>
      </c>
      <c r="B131" s="14" t="s">
        <v>45</v>
      </c>
      <c r="C131" s="14" t="s">
        <v>173</v>
      </c>
      <c r="D131" s="14" t="s">
        <v>151</v>
      </c>
      <c r="E131" s="79" t="s">
        <v>152</v>
      </c>
      <c r="F131" s="141"/>
      <c r="G131" s="156"/>
      <c r="H131" s="148"/>
      <c r="I131" s="141"/>
      <c r="J131" s="141"/>
      <c r="K131" s="26"/>
      <c r="L131" s="2"/>
    </row>
    <row r="132" spans="1:12" ht="33.75">
      <c r="A132" s="88" t="s">
        <v>66</v>
      </c>
      <c r="B132" s="20" t="s">
        <v>45</v>
      </c>
      <c r="C132" s="20" t="s">
        <v>254</v>
      </c>
      <c r="D132" s="20"/>
      <c r="E132" s="38" t="s">
        <v>444</v>
      </c>
      <c r="F132" s="142">
        <f>F133+F171</f>
        <v>10723.9</v>
      </c>
      <c r="G132" s="142" t="e">
        <f>G133+G171</f>
        <v>#REF!</v>
      </c>
      <c r="H132" s="142" t="e">
        <f>H133+H171</f>
        <v>#REF!</v>
      </c>
      <c r="I132" s="142">
        <f>I133+I171</f>
        <v>7907</v>
      </c>
      <c r="J132" s="142">
        <f>J133+J171</f>
        <v>7420.5</v>
      </c>
      <c r="K132" s="26"/>
      <c r="L132" s="2"/>
    </row>
    <row r="133" spans="1:12" ht="32.25">
      <c r="A133" s="88" t="s">
        <v>66</v>
      </c>
      <c r="B133" s="20" t="s">
        <v>45</v>
      </c>
      <c r="C133" s="20" t="s">
        <v>259</v>
      </c>
      <c r="D133" s="20"/>
      <c r="E133" s="176" t="s">
        <v>4</v>
      </c>
      <c r="F133" s="142">
        <f>F134+F164</f>
        <v>10723.9</v>
      </c>
      <c r="G133" s="142" t="e">
        <f>G134+G164</f>
        <v>#REF!</v>
      </c>
      <c r="H133" s="142" t="e">
        <f>H134+H164</f>
        <v>#REF!</v>
      </c>
      <c r="I133" s="142">
        <f>I134+I164</f>
        <v>7610</v>
      </c>
      <c r="J133" s="142">
        <f>J134+J164</f>
        <v>7120.5</v>
      </c>
      <c r="K133" s="26"/>
      <c r="L133" s="2"/>
    </row>
    <row r="134" spans="1:12" ht="12.75">
      <c r="A134" s="88" t="s">
        <v>66</v>
      </c>
      <c r="B134" s="14" t="s">
        <v>45</v>
      </c>
      <c r="C134" s="14" t="s">
        <v>260</v>
      </c>
      <c r="D134" s="14"/>
      <c r="E134" s="53" t="s">
        <v>128</v>
      </c>
      <c r="F134" s="141">
        <f>F135+F161</f>
        <v>10463.9</v>
      </c>
      <c r="G134" s="141" t="e">
        <f>G135+G161</f>
        <v>#REF!</v>
      </c>
      <c r="H134" s="141" t="e">
        <f>H135+H161</f>
        <v>#REF!</v>
      </c>
      <c r="I134" s="141">
        <f>I135+I161</f>
        <v>7460</v>
      </c>
      <c r="J134" s="141">
        <f>J135+J161</f>
        <v>6970.5</v>
      </c>
      <c r="K134" s="26"/>
      <c r="L134" s="2"/>
    </row>
    <row r="135" spans="1:12" ht="15.75" customHeight="1">
      <c r="A135" s="88" t="s">
        <v>66</v>
      </c>
      <c r="B135" s="14" t="s">
        <v>45</v>
      </c>
      <c r="C135" s="14" t="s">
        <v>261</v>
      </c>
      <c r="D135" s="14"/>
      <c r="E135" s="35" t="s">
        <v>215</v>
      </c>
      <c r="F135" s="141">
        <f>F136+F139+F142+F145+F147+F150+F153+F156+F159</f>
        <v>2490</v>
      </c>
      <c r="G135" s="141" t="e">
        <f>G136+G139+G142+G145+G147+G150+G153+G156+G159</f>
        <v>#REF!</v>
      </c>
      <c r="H135" s="141" t="e">
        <f>H136+H139+H142+H145+H147+H150+H153+H156+H159</f>
        <v>#REF!</v>
      </c>
      <c r="I135" s="141">
        <f>I136+I139+I142+I145+I147+I150+I153+I156+I159</f>
        <v>2790</v>
      </c>
      <c r="J135" s="141">
        <f>J136+J139+J142+J145+J147+J150+J153+J156+J159</f>
        <v>2500.5</v>
      </c>
      <c r="K135" s="26"/>
      <c r="L135" s="2"/>
    </row>
    <row r="136" spans="1:12" ht="23.25" customHeight="1">
      <c r="A136" s="88" t="s">
        <v>66</v>
      </c>
      <c r="B136" s="14" t="s">
        <v>45</v>
      </c>
      <c r="C136" s="14" t="s">
        <v>262</v>
      </c>
      <c r="D136" s="14"/>
      <c r="E136" s="53" t="s">
        <v>136</v>
      </c>
      <c r="F136" s="141">
        <f>F137</f>
        <v>700</v>
      </c>
      <c r="G136" s="141">
        <f>G137</f>
        <v>0</v>
      </c>
      <c r="H136" s="141">
        <f>H137</f>
        <v>0</v>
      </c>
      <c r="I136" s="141">
        <f>I137</f>
        <v>800</v>
      </c>
      <c r="J136" s="141">
        <f>J137</f>
        <v>800.5</v>
      </c>
      <c r="K136" s="26"/>
      <c r="L136" s="2"/>
    </row>
    <row r="137" spans="1:12" ht="23.25" customHeight="1">
      <c r="A137" s="88" t="s">
        <v>66</v>
      </c>
      <c r="B137" s="14" t="s">
        <v>45</v>
      </c>
      <c r="C137" s="14" t="s">
        <v>262</v>
      </c>
      <c r="D137" s="14" t="s">
        <v>55</v>
      </c>
      <c r="E137" s="36" t="s">
        <v>413</v>
      </c>
      <c r="F137" s="141">
        <v>700</v>
      </c>
      <c r="G137" s="156"/>
      <c r="H137" s="148"/>
      <c r="I137" s="141">
        <v>800</v>
      </c>
      <c r="J137" s="141">
        <v>800.5</v>
      </c>
      <c r="K137" s="26"/>
      <c r="L137" s="2"/>
    </row>
    <row r="138" spans="1:12" ht="19.5" customHeight="1" hidden="1">
      <c r="A138" s="88" t="s">
        <v>66</v>
      </c>
      <c r="B138" s="14" t="s">
        <v>45</v>
      </c>
      <c r="C138" s="14" t="s">
        <v>263</v>
      </c>
      <c r="D138" s="14" t="s">
        <v>58</v>
      </c>
      <c r="E138" s="36" t="s">
        <v>59</v>
      </c>
      <c r="F138" s="141"/>
      <c r="G138" s="156" t="e">
        <f>#REF!</f>
        <v>#REF!</v>
      </c>
      <c r="H138" s="158" t="e">
        <f>#REF!</f>
        <v>#REF!</v>
      </c>
      <c r="I138" s="141"/>
      <c r="J138" s="141"/>
      <c r="K138" s="26"/>
      <c r="L138" s="2"/>
    </row>
    <row r="139" spans="1:12" ht="19.5" customHeight="1" hidden="1">
      <c r="A139" s="88" t="s">
        <v>66</v>
      </c>
      <c r="B139" s="14" t="s">
        <v>45</v>
      </c>
      <c r="C139" s="14" t="s">
        <v>264</v>
      </c>
      <c r="D139" s="14"/>
      <c r="E139" s="35" t="s">
        <v>138</v>
      </c>
      <c r="F139" s="141">
        <f>F140</f>
        <v>0</v>
      </c>
      <c r="G139" s="156" t="e">
        <f>G141</f>
        <v>#REF!</v>
      </c>
      <c r="H139" s="148" t="e">
        <f>H141</f>
        <v>#REF!</v>
      </c>
      <c r="I139" s="141"/>
      <c r="J139" s="141"/>
      <c r="K139" s="26"/>
      <c r="L139" s="2"/>
    </row>
    <row r="140" spans="1:12" ht="19.5" customHeight="1" hidden="1">
      <c r="A140" s="88" t="s">
        <v>66</v>
      </c>
      <c r="B140" s="14" t="s">
        <v>45</v>
      </c>
      <c r="C140" s="14" t="s">
        <v>265</v>
      </c>
      <c r="D140" s="14"/>
      <c r="E140" s="35" t="s">
        <v>64</v>
      </c>
      <c r="F140" s="141">
        <f>F141</f>
        <v>0</v>
      </c>
      <c r="G140" s="156"/>
      <c r="H140" s="148"/>
      <c r="I140" s="141"/>
      <c r="J140" s="141"/>
      <c r="K140" s="26"/>
      <c r="L140" s="2"/>
    </row>
    <row r="141" spans="1:12" ht="24.75" customHeight="1" hidden="1">
      <c r="A141" s="88" t="s">
        <v>66</v>
      </c>
      <c r="B141" s="14" t="s">
        <v>45</v>
      </c>
      <c r="C141" s="14" t="s">
        <v>265</v>
      </c>
      <c r="D141" s="14" t="s">
        <v>55</v>
      </c>
      <c r="E141" s="36" t="s">
        <v>56</v>
      </c>
      <c r="F141" s="141"/>
      <c r="G141" s="156" t="e">
        <f>#REF!</f>
        <v>#REF!</v>
      </c>
      <c r="H141" s="148" t="e">
        <f>#REF!</f>
        <v>#REF!</v>
      </c>
      <c r="I141" s="141"/>
      <c r="J141" s="141"/>
      <c r="K141" s="26"/>
      <c r="L141" s="2"/>
    </row>
    <row r="142" spans="1:12" ht="24.75" customHeight="1" hidden="1">
      <c r="A142" s="88" t="s">
        <v>66</v>
      </c>
      <c r="B142" s="14" t="s">
        <v>45</v>
      </c>
      <c r="C142" s="14" t="s">
        <v>266</v>
      </c>
      <c r="D142" s="14"/>
      <c r="E142" s="35" t="s">
        <v>140</v>
      </c>
      <c r="F142" s="141">
        <f>F143</f>
        <v>0</v>
      </c>
      <c r="G142" s="156" t="e">
        <f>G144</f>
        <v>#REF!</v>
      </c>
      <c r="H142" s="148" t="e">
        <f>H144</f>
        <v>#REF!</v>
      </c>
      <c r="I142" s="141"/>
      <c r="J142" s="141"/>
      <c r="K142" s="26"/>
      <c r="L142" s="2"/>
    </row>
    <row r="143" spans="1:12" ht="18.75" customHeight="1" hidden="1">
      <c r="A143" s="88" t="s">
        <v>66</v>
      </c>
      <c r="B143" s="14" t="s">
        <v>45</v>
      </c>
      <c r="C143" s="14" t="s">
        <v>267</v>
      </c>
      <c r="D143" s="14"/>
      <c r="E143" s="35" t="s">
        <v>64</v>
      </c>
      <c r="F143" s="141">
        <f>F144</f>
        <v>0</v>
      </c>
      <c r="G143" s="156"/>
      <c r="H143" s="148"/>
      <c r="I143" s="141"/>
      <c r="J143" s="141"/>
      <c r="K143" s="26"/>
      <c r="L143" s="2"/>
    </row>
    <row r="144" spans="1:12" ht="24.75" customHeight="1" hidden="1">
      <c r="A144" s="88" t="s">
        <v>66</v>
      </c>
      <c r="B144" s="14" t="s">
        <v>45</v>
      </c>
      <c r="C144" s="14" t="s">
        <v>267</v>
      </c>
      <c r="D144" s="14" t="s">
        <v>55</v>
      </c>
      <c r="E144" s="36" t="s">
        <v>56</v>
      </c>
      <c r="F144" s="141"/>
      <c r="G144" s="156" t="e">
        <f>#REF!</f>
        <v>#REF!</v>
      </c>
      <c r="H144" s="148" t="e">
        <f>#REF!</f>
        <v>#REF!</v>
      </c>
      <c r="I144" s="141"/>
      <c r="J144" s="141"/>
      <c r="K144" s="26"/>
      <c r="L144" s="2"/>
    </row>
    <row r="145" spans="1:12" ht="24.75" customHeight="1">
      <c r="A145" s="88" t="s">
        <v>66</v>
      </c>
      <c r="B145" s="14" t="s">
        <v>45</v>
      </c>
      <c r="C145" s="14" t="s">
        <v>268</v>
      </c>
      <c r="D145" s="14"/>
      <c r="E145" s="53" t="s">
        <v>142</v>
      </c>
      <c r="F145" s="141">
        <f>F146</f>
        <v>1790</v>
      </c>
      <c r="G145" s="141">
        <f>G146</f>
        <v>0</v>
      </c>
      <c r="H145" s="141">
        <f>H146</f>
        <v>0</v>
      </c>
      <c r="I145" s="141">
        <f>I146</f>
        <v>1990</v>
      </c>
      <c r="J145" s="141">
        <f>J146</f>
        <v>1700</v>
      </c>
      <c r="K145" s="26"/>
      <c r="L145" s="2"/>
    </row>
    <row r="146" spans="1:12" ht="24.75" customHeight="1">
      <c r="A146" s="88" t="s">
        <v>66</v>
      </c>
      <c r="B146" s="14" t="s">
        <v>45</v>
      </c>
      <c r="C146" s="14" t="s">
        <v>268</v>
      </c>
      <c r="D146" s="14" t="s">
        <v>55</v>
      </c>
      <c r="E146" s="36" t="s">
        <v>413</v>
      </c>
      <c r="F146" s="141">
        <v>1790</v>
      </c>
      <c r="G146" s="156"/>
      <c r="H146" s="148"/>
      <c r="I146" s="141">
        <v>1990</v>
      </c>
      <c r="J146" s="141">
        <v>1700</v>
      </c>
      <c r="K146" s="26"/>
      <c r="L146" s="2"/>
    </row>
    <row r="147" spans="1:12" ht="23.25" customHeight="1" hidden="1">
      <c r="A147" s="88" t="s">
        <v>66</v>
      </c>
      <c r="B147" s="14" t="s">
        <v>45</v>
      </c>
      <c r="C147" s="14" t="s">
        <v>269</v>
      </c>
      <c r="D147" s="14"/>
      <c r="E147" s="35" t="s">
        <v>144</v>
      </c>
      <c r="F147" s="141">
        <f>F148</f>
        <v>0</v>
      </c>
      <c r="G147" s="156" t="e">
        <f>G149</f>
        <v>#REF!</v>
      </c>
      <c r="H147" s="148" t="e">
        <f>H149</f>
        <v>#REF!</v>
      </c>
      <c r="I147" s="141"/>
      <c r="J147" s="141"/>
      <c r="K147" s="26"/>
      <c r="L147" s="2"/>
    </row>
    <row r="148" spans="1:12" ht="17.25" customHeight="1" hidden="1">
      <c r="A148" s="88" t="s">
        <v>66</v>
      </c>
      <c r="B148" s="14" t="s">
        <v>45</v>
      </c>
      <c r="C148" s="14" t="s">
        <v>270</v>
      </c>
      <c r="D148" s="14"/>
      <c r="E148" s="35" t="s">
        <v>64</v>
      </c>
      <c r="F148" s="141">
        <f>F149</f>
        <v>0</v>
      </c>
      <c r="G148" s="156"/>
      <c r="H148" s="148"/>
      <c r="I148" s="141"/>
      <c r="J148" s="141"/>
      <c r="K148" s="26"/>
      <c r="L148" s="2"/>
    </row>
    <row r="149" spans="1:12" ht="24.75" customHeight="1" hidden="1">
      <c r="A149" s="88" t="s">
        <v>66</v>
      </c>
      <c r="B149" s="14" t="s">
        <v>45</v>
      </c>
      <c r="C149" s="14" t="s">
        <v>270</v>
      </c>
      <c r="D149" s="14" t="s">
        <v>55</v>
      </c>
      <c r="E149" s="36" t="s">
        <v>56</v>
      </c>
      <c r="F149" s="141"/>
      <c r="G149" s="156" t="e">
        <f>#REF!</f>
        <v>#REF!</v>
      </c>
      <c r="H149" s="148" t="e">
        <f>#REF!</f>
        <v>#REF!</v>
      </c>
      <c r="I149" s="141"/>
      <c r="J149" s="141"/>
      <c r="K149" s="26"/>
      <c r="L149" s="2"/>
    </row>
    <row r="150" spans="1:12" ht="24.75" customHeight="1" hidden="1">
      <c r="A150" s="88" t="s">
        <v>66</v>
      </c>
      <c r="B150" s="14" t="s">
        <v>45</v>
      </c>
      <c r="C150" s="14" t="s">
        <v>271</v>
      </c>
      <c r="D150" s="14"/>
      <c r="E150" s="35" t="s">
        <v>146</v>
      </c>
      <c r="F150" s="141">
        <f>F151</f>
        <v>0</v>
      </c>
      <c r="G150" s="156" t="e">
        <f>G152</f>
        <v>#REF!</v>
      </c>
      <c r="H150" s="148" t="e">
        <f>H152</f>
        <v>#REF!</v>
      </c>
      <c r="I150" s="141"/>
      <c r="J150" s="141"/>
      <c r="K150" s="26"/>
      <c r="L150" s="2"/>
    </row>
    <row r="151" spans="1:12" ht="16.5" customHeight="1" hidden="1">
      <c r="A151" s="88" t="s">
        <v>66</v>
      </c>
      <c r="B151" s="14" t="s">
        <v>45</v>
      </c>
      <c r="C151" s="14" t="s">
        <v>272</v>
      </c>
      <c r="D151" s="14"/>
      <c r="E151" s="35" t="s">
        <v>64</v>
      </c>
      <c r="F151" s="141">
        <f>F152</f>
        <v>0</v>
      </c>
      <c r="G151" s="156"/>
      <c r="H151" s="148"/>
      <c r="I151" s="141"/>
      <c r="J151" s="141"/>
      <c r="K151" s="26"/>
      <c r="L151" s="2"/>
    </row>
    <row r="152" spans="1:12" ht="24.75" customHeight="1" hidden="1">
      <c r="A152" s="88" t="s">
        <v>66</v>
      </c>
      <c r="B152" s="14" t="s">
        <v>45</v>
      </c>
      <c r="C152" s="14" t="s">
        <v>272</v>
      </c>
      <c r="D152" s="14" t="s">
        <v>55</v>
      </c>
      <c r="E152" s="36" t="s">
        <v>56</v>
      </c>
      <c r="F152" s="141"/>
      <c r="G152" s="156" t="e">
        <f>#REF!</f>
        <v>#REF!</v>
      </c>
      <c r="H152" s="148" t="e">
        <f>#REF!</f>
        <v>#REF!</v>
      </c>
      <c r="I152" s="141"/>
      <c r="J152" s="141"/>
      <c r="K152" s="26"/>
      <c r="L152" s="2"/>
    </row>
    <row r="153" spans="1:12" ht="24.75" customHeight="1" hidden="1">
      <c r="A153" s="88" t="s">
        <v>66</v>
      </c>
      <c r="B153" s="14" t="s">
        <v>45</v>
      </c>
      <c r="C153" s="14" t="s">
        <v>273</v>
      </c>
      <c r="D153" s="14"/>
      <c r="E153" s="35" t="s">
        <v>148</v>
      </c>
      <c r="F153" s="141">
        <f>F154</f>
        <v>0</v>
      </c>
      <c r="G153" s="156" t="e">
        <f>G155</f>
        <v>#REF!</v>
      </c>
      <c r="H153" s="148" t="e">
        <f>H155</f>
        <v>#REF!</v>
      </c>
      <c r="I153" s="141"/>
      <c r="J153" s="141"/>
      <c r="K153" s="26"/>
      <c r="L153" s="2"/>
    </row>
    <row r="154" spans="1:12" ht="17.25" customHeight="1" hidden="1">
      <c r="A154" s="88" t="s">
        <v>66</v>
      </c>
      <c r="B154" s="14" t="s">
        <v>45</v>
      </c>
      <c r="C154" s="14" t="s">
        <v>274</v>
      </c>
      <c r="D154" s="14"/>
      <c r="E154" s="35" t="s">
        <v>64</v>
      </c>
      <c r="F154" s="141">
        <f>F155</f>
        <v>0</v>
      </c>
      <c r="G154" s="156"/>
      <c r="H154" s="148"/>
      <c r="I154" s="141"/>
      <c r="J154" s="141"/>
      <c r="K154" s="26"/>
      <c r="L154" s="2"/>
    </row>
    <row r="155" spans="1:12" ht="24.75" customHeight="1" hidden="1">
      <c r="A155" s="88" t="s">
        <v>66</v>
      </c>
      <c r="B155" s="14" t="s">
        <v>45</v>
      </c>
      <c r="C155" s="14" t="s">
        <v>274</v>
      </c>
      <c r="D155" s="14" t="s">
        <v>55</v>
      </c>
      <c r="E155" s="36" t="s">
        <v>56</v>
      </c>
      <c r="F155" s="141"/>
      <c r="G155" s="156" t="e">
        <f>#REF!</f>
        <v>#REF!</v>
      </c>
      <c r="H155" s="148" t="e">
        <f>#REF!</f>
        <v>#REF!</v>
      </c>
      <c r="I155" s="141"/>
      <c r="J155" s="141"/>
      <c r="K155" s="26"/>
      <c r="L155" s="2"/>
    </row>
    <row r="156" spans="1:12" ht="24.75" customHeight="1" hidden="1">
      <c r="A156" s="88" t="s">
        <v>66</v>
      </c>
      <c r="B156" s="14" t="s">
        <v>45</v>
      </c>
      <c r="C156" s="14" t="s">
        <v>275</v>
      </c>
      <c r="D156" s="14"/>
      <c r="E156" s="35" t="s">
        <v>5</v>
      </c>
      <c r="F156" s="141">
        <f>F157</f>
        <v>0</v>
      </c>
      <c r="G156" s="156" t="e">
        <f>G158</f>
        <v>#REF!</v>
      </c>
      <c r="H156" s="148" t="e">
        <f>H158</f>
        <v>#REF!</v>
      </c>
      <c r="I156" s="141"/>
      <c r="J156" s="141"/>
      <c r="K156" s="26"/>
      <c r="L156" s="2"/>
    </row>
    <row r="157" spans="1:12" ht="18.75" customHeight="1" hidden="1">
      <c r="A157" s="88" t="s">
        <v>66</v>
      </c>
      <c r="B157" s="14" t="s">
        <v>45</v>
      </c>
      <c r="C157" s="14" t="s">
        <v>276</v>
      </c>
      <c r="D157" s="14"/>
      <c r="E157" s="35" t="s">
        <v>64</v>
      </c>
      <c r="F157" s="141">
        <f>F158</f>
        <v>0</v>
      </c>
      <c r="G157" s="156"/>
      <c r="H157" s="148"/>
      <c r="I157" s="141"/>
      <c r="J157" s="141"/>
      <c r="K157" s="26"/>
      <c r="L157" s="2"/>
    </row>
    <row r="158" spans="1:12" ht="24.75" customHeight="1" hidden="1">
      <c r="A158" s="88" t="s">
        <v>66</v>
      </c>
      <c r="B158" s="14" t="s">
        <v>45</v>
      </c>
      <c r="C158" s="14" t="s">
        <v>276</v>
      </c>
      <c r="D158" s="14" t="s">
        <v>55</v>
      </c>
      <c r="E158" s="36" t="s">
        <v>56</v>
      </c>
      <c r="F158" s="141"/>
      <c r="G158" s="156" t="e">
        <f>#REF!</f>
        <v>#REF!</v>
      </c>
      <c r="H158" s="148" t="e">
        <f>#REF!</f>
        <v>#REF!</v>
      </c>
      <c r="I158" s="141"/>
      <c r="J158" s="141"/>
      <c r="K158" s="26"/>
      <c r="L158" s="2"/>
    </row>
    <row r="159" spans="1:12" ht="15.75" customHeight="1" hidden="1">
      <c r="A159" s="88" t="s">
        <v>66</v>
      </c>
      <c r="B159" s="14" t="s">
        <v>45</v>
      </c>
      <c r="C159" s="14" t="s">
        <v>277</v>
      </c>
      <c r="D159" s="14"/>
      <c r="E159" s="53" t="s">
        <v>400</v>
      </c>
      <c r="F159" s="141">
        <f>F160</f>
        <v>0</v>
      </c>
      <c r="G159" s="141">
        <f>G160</f>
        <v>0</v>
      </c>
      <c r="H159" s="141">
        <f>H160</f>
        <v>0</v>
      </c>
      <c r="I159" s="141">
        <f>I160</f>
        <v>0</v>
      </c>
      <c r="J159" s="141">
        <f>J160</f>
        <v>0</v>
      </c>
      <c r="K159" s="26"/>
      <c r="L159" s="2"/>
    </row>
    <row r="160" spans="1:12" ht="24.75" customHeight="1" hidden="1">
      <c r="A160" s="88" t="s">
        <v>66</v>
      </c>
      <c r="B160" s="14" t="s">
        <v>45</v>
      </c>
      <c r="C160" s="14" t="s">
        <v>277</v>
      </c>
      <c r="D160" s="14" t="s">
        <v>55</v>
      </c>
      <c r="E160" s="36" t="s">
        <v>413</v>
      </c>
      <c r="F160" s="141"/>
      <c r="G160" s="156"/>
      <c r="H160" s="148"/>
      <c r="I160" s="141"/>
      <c r="J160" s="141"/>
      <c r="K160" s="26"/>
      <c r="L160" s="2"/>
    </row>
    <row r="161" spans="1:12" ht="37.5" customHeight="1">
      <c r="A161" s="88" t="s">
        <v>66</v>
      </c>
      <c r="B161" s="14" t="s">
        <v>45</v>
      </c>
      <c r="C161" s="14" t="s">
        <v>416</v>
      </c>
      <c r="D161" s="14"/>
      <c r="E161" s="35" t="s">
        <v>417</v>
      </c>
      <c r="F161" s="141">
        <f aca="true" t="shared" si="15" ref="F161:J162">F162</f>
        <v>7973.9</v>
      </c>
      <c r="G161" s="141">
        <f t="shared" si="15"/>
        <v>0</v>
      </c>
      <c r="H161" s="141">
        <f t="shared" si="15"/>
        <v>0</v>
      </c>
      <c r="I161" s="141">
        <f t="shared" si="15"/>
        <v>4670</v>
      </c>
      <c r="J161" s="141">
        <f t="shared" si="15"/>
        <v>4470</v>
      </c>
      <c r="K161" s="26"/>
      <c r="L161" s="2"/>
    </row>
    <row r="162" spans="1:12" ht="25.5" customHeight="1">
      <c r="A162" s="88" t="s">
        <v>66</v>
      </c>
      <c r="B162" s="14" t="s">
        <v>45</v>
      </c>
      <c r="C162" s="14" t="s">
        <v>457</v>
      </c>
      <c r="D162" s="14"/>
      <c r="E162" s="53" t="s">
        <v>458</v>
      </c>
      <c r="F162" s="141">
        <f t="shared" si="15"/>
        <v>7973.9</v>
      </c>
      <c r="G162" s="141">
        <f t="shared" si="15"/>
        <v>0</v>
      </c>
      <c r="H162" s="141">
        <f t="shared" si="15"/>
        <v>0</v>
      </c>
      <c r="I162" s="141">
        <f t="shared" si="15"/>
        <v>4670</v>
      </c>
      <c r="J162" s="141">
        <f t="shared" si="15"/>
        <v>4470</v>
      </c>
      <c r="K162" s="26"/>
      <c r="L162" s="2"/>
    </row>
    <row r="163" spans="1:12" ht="24" customHeight="1">
      <c r="A163" s="88" t="s">
        <v>66</v>
      </c>
      <c r="B163" s="14" t="s">
        <v>45</v>
      </c>
      <c r="C163" s="14" t="s">
        <v>457</v>
      </c>
      <c r="D163" s="14" t="s">
        <v>55</v>
      </c>
      <c r="E163" s="36" t="s">
        <v>413</v>
      </c>
      <c r="F163" s="141">
        <f>4146.7+3784.3+42.9</f>
        <v>7973.9</v>
      </c>
      <c r="G163" s="147"/>
      <c r="H163" s="158"/>
      <c r="I163" s="141">
        <v>4670</v>
      </c>
      <c r="J163" s="141">
        <v>4470</v>
      </c>
      <c r="K163" s="26">
        <f>3784.3+42.9</f>
        <v>3827.2000000000003</v>
      </c>
      <c r="L163" s="2"/>
    </row>
    <row r="164" spans="1:12" ht="35.25" customHeight="1">
      <c r="A164" s="88" t="s">
        <v>66</v>
      </c>
      <c r="B164" s="14" t="s">
        <v>45</v>
      </c>
      <c r="C164" s="14" t="s">
        <v>325</v>
      </c>
      <c r="D164" s="14"/>
      <c r="E164" s="36" t="s">
        <v>81</v>
      </c>
      <c r="F164" s="141">
        <f>F165</f>
        <v>260</v>
      </c>
      <c r="G164" s="141">
        <f>G165</f>
        <v>0</v>
      </c>
      <c r="H164" s="141">
        <f>H165</f>
        <v>0</v>
      </c>
      <c r="I164" s="141">
        <f>I165</f>
        <v>150</v>
      </c>
      <c r="J164" s="141">
        <f>J165</f>
        <v>150</v>
      </c>
      <c r="K164" s="26"/>
      <c r="L164" s="2"/>
    </row>
    <row r="165" spans="1:12" ht="14.25" customHeight="1">
      <c r="A165" s="88" t="s">
        <v>66</v>
      </c>
      <c r="B165" s="14" t="s">
        <v>45</v>
      </c>
      <c r="C165" s="14" t="s">
        <v>326</v>
      </c>
      <c r="D165" s="14"/>
      <c r="E165" s="35" t="s">
        <v>215</v>
      </c>
      <c r="F165" s="141">
        <f>F166+F169</f>
        <v>260</v>
      </c>
      <c r="G165" s="141">
        <f>G166+G169</f>
        <v>0</v>
      </c>
      <c r="H165" s="141">
        <f>H166+H169</f>
        <v>0</v>
      </c>
      <c r="I165" s="141">
        <f>I166+I169</f>
        <v>150</v>
      </c>
      <c r="J165" s="141">
        <f>J166+J169</f>
        <v>150</v>
      </c>
      <c r="K165" s="26"/>
      <c r="L165" s="2"/>
    </row>
    <row r="166" spans="1:12" ht="35.25" customHeight="1" hidden="1">
      <c r="A166" s="88" t="s">
        <v>66</v>
      </c>
      <c r="B166" s="14" t="s">
        <v>45</v>
      </c>
      <c r="C166" s="14" t="s">
        <v>327</v>
      </c>
      <c r="D166" s="14"/>
      <c r="E166" s="53" t="s">
        <v>93</v>
      </c>
      <c r="F166" s="141">
        <f>F167+F168</f>
        <v>0</v>
      </c>
      <c r="G166" s="141">
        <f>G167+G168</f>
        <v>0</v>
      </c>
      <c r="H166" s="141">
        <f>H167+H168</f>
        <v>0</v>
      </c>
      <c r="I166" s="141">
        <f>I167+I168</f>
        <v>0</v>
      </c>
      <c r="J166" s="141">
        <f>J167+J168</f>
        <v>0</v>
      </c>
      <c r="K166" s="26"/>
      <c r="L166" s="2"/>
    </row>
    <row r="167" spans="1:12" ht="21" customHeight="1" hidden="1">
      <c r="A167" s="88" t="s">
        <v>66</v>
      </c>
      <c r="B167" s="14" t="s">
        <v>45</v>
      </c>
      <c r="C167" s="14" t="s">
        <v>327</v>
      </c>
      <c r="D167" s="14" t="s">
        <v>75</v>
      </c>
      <c r="E167" s="35" t="s">
        <v>347</v>
      </c>
      <c r="F167" s="141"/>
      <c r="G167" s="156"/>
      <c r="H167" s="147"/>
      <c r="I167" s="141"/>
      <c r="J167" s="141"/>
      <c r="K167" s="26"/>
      <c r="L167" s="2"/>
    </row>
    <row r="168" spans="1:12" ht="15" customHeight="1" hidden="1">
      <c r="A168" s="88" t="s">
        <v>66</v>
      </c>
      <c r="B168" s="14" t="s">
        <v>45</v>
      </c>
      <c r="C168" s="14" t="s">
        <v>327</v>
      </c>
      <c r="D168" s="14" t="s">
        <v>58</v>
      </c>
      <c r="E168" s="36" t="s">
        <v>59</v>
      </c>
      <c r="F168" s="141"/>
      <c r="G168" s="156"/>
      <c r="H168" s="147"/>
      <c r="I168" s="141"/>
      <c r="J168" s="141"/>
      <c r="K168" s="26"/>
      <c r="L168" s="2"/>
    </row>
    <row r="169" spans="1:12" ht="14.25" customHeight="1">
      <c r="A169" s="88" t="s">
        <v>66</v>
      </c>
      <c r="B169" s="14" t="s">
        <v>45</v>
      </c>
      <c r="C169" s="14" t="s">
        <v>351</v>
      </c>
      <c r="D169" s="14"/>
      <c r="E169" s="53" t="s">
        <v>368</v>
      </c>
      <c r="F169" s="141">
        <f>F170</f>
        <v>260</v>
      </c>
      <c r="G169" s="141">
        <f>G170</f>
        <v>0</v>
      </c>
      <c r="H169" s="141">
        <f>H170</f>
        <v>0</v>
      </c>
      <c r="I169" s="141">
        <f>I170</f>
        <v>150</v>
      </c>
      <c r="J169" s="141">
        <f>J170</f>
        <v>150</v>
      </c>
      <c r="K169" s="26"/>
      <c r="L169" s="2"/>
    </row>
    <row r="170" spans="1:12" ht="21" customHeight="1">
      <c r="A170" s="88" t="s">
        <v>66</v>
      </c>
      <c r="B170" s="14" t="s">
        <v>45</v>
      </c>
      <c r="C170" s="14" t="s">
        <v>351</v>
      </c>
      <c r="D170" s="14" t="s">
        <v>55</v>
      </c>
      <c r="E170" s="36" t="s">
        <v>56</v>
      </c>
      <c r="F170" s="141">
        <v>260</v>
      </c>
      <c r="G170" s="156"/>
      <c r="H170" s="147"/>
      <c r="I170" s="141">
        <v>150</v>
      </c>
      <c r="J170" s="141">
        <v>150</v>
      </c>
      <c r="K170" s="26"/>
      <c r="L170" s="2"/>
    </row>
    <row r="171" spans="1:12" ht="24.75" customHeight="1">
      <c r="A171" s="88" t="s">
        <v>66</v>
      </c>
      <c r="B171" s="20" t="s">
        <v>45</v>
      </c>
      <c r="C171" s="20" t="s">
        <v>278</v>
      </c>
      <c r="D171" s="20"/>
      <c r="E171" s="176" t="s">
        <v>186</v>
      </c>
      <c r="F171" s="142">
        <f>F172</f>
        <v>0</v>
      </c>
      <c r="G171" s="142">
        <f>G172</f>
        <v>0</v>
      </c>
      <c r="H171" s="142">
        <f>H172</f>
        <v>0</v>
      </c>
      <c r="I171" s="142">
        <f>I172</f>
        <v>297</v>
      </c>
      <c r="J171" s="142">
        <f>J172</f>
        <v>300</v>
      </c>
      <c r="K171" s="26"/>
      <c r="L171" s="2"/>
    </row>
    <row r="172" spans="1:12" ht="24.75" customHeight="1">
      <c r="A172" s="88" t="s">
        <v>66</v>
      </c>
      <c r="B172" s="14" t="s">
        <v>45</v>
      </c>
      <c r="C172" s="14" t="s">
        <v>279</v>
      </c>
      <c r="D172" s="14"/>
      <c r="E172" s="35" t="s">
        <v>185</v>
      </c>
      <c r="F172" s="141">
        <f>F173</f>
        <v>0</v>
      </c>
      <c r="G172" s="141">
        <f>G173+G176</f>
        <v>0</v>
      </c>
      <c r="H172" s="141">
        <f>H173+H176</f>
        <v>0</v>
      </c>
      <c r="I172" s="141">
        <f>I173+I176</f>
        <v>297</v>
      </c>
      <c r="J172" s="141">
        <f>J173+J176</f>
        <v>300</v>
      </c>
      <c r="K172" s="26"/>
      <c r="L172" s="2"/>
    </row>
    <row r="173" spans="1:12" ht="15" customHeight="1">
      <c r="A173" s="88" t="s">
        <v>66</v>
      </c>
      <c r="B173" s="14" t="s">
        <v>45</v>
      </c>
      <c r="C173" s="14" t="s">
        <v>280</v>
      </c>
      <c r="D173" s="14"/>
      <c r="E173" s="35" t="s">
        <v>215</v>
      </c>
      <c r="F173" s="141">
        <f aca="true" t="shared" si="16" ref="F173:J174">F174</f>
        <v>0</v>
      </c>
      <c r="G173" s="141">
        <f t="shared" si="16"/>
        <v>0</v>
      </c>
      <c r="H173" s="141">
        <f t="shared" si="16"/>
        <v>0</v>
      </c>
      <c r="I173" s="141">
        <f t="shared" si="16"/>
        <v>297</v>
      </c>
      <c r="J173" s="141">
        <f t="shared" si="16"/>
        <v>300</v>
      </c>
      <c r="K173" s="26"/>
      <c r="L173" s="2"/>
    </row>
    <row r="174" spans="1:12" ht="21" customHeight="1">
      <c r="A174" s="88" t="s">
        <v>66</v>
      </c>
      <c r="B174" s="14" t="s">
        <v>45</v>
      </c>
      <c r="C174" s="14" t="s">
        <v>281</v>
      </c>
      <c r="D174" s="14"/>
      <c r="E174" s="53" t="s">
        <v>190</v>
      </c>
      <c r="F174" s="141">
        <f t="shared" si="16"/>
        <v>0</v>
      </c>
      <c r="G174" s="141">
        <f t="shared" si="16"/>
        <v>0</v>
      </c>
      <c r="H174" s="141">
        <f t="shared" si="16"/>
        <v>0</v>
      </c>
      <c r="I174" s="141">
        <f t="shared" si="16"/>
        <v>297</v>
      </c>
      <c r="J174" s="141">
        <f t="shared" si="16"/>
        <v>300</v>
      </c>
      <c r="K174" s="26"/>
      <c r="L174" s="2"/>
    </row>
    <row r="175" spans="1:12" ht="23.25" customHeight="1">
      <c r="A175" s="88" t="s">
        <v>66</v>
      </c>
      <c r="B175" s="14" t="s">
        <v>45</v>
      </c>
      <c r="C175" s="14" t="s">
        <v>281</v>
      </c>
      <c r="D175" s="14" t="s">
        <v>55</v>
      </c>
      <c r="E175" s="36" t="s">
        <v>413</v>
      </c>
      <c r="F175" s="141">
        <f>170-170</f>
        <v>0</v>
      </c>
      <c r="G175" s="156"/>
      <c r="H175" s="148"/>
      <c r="I175" s="141">
        <v>297</v>
      </c>
      <c r="J175" s="141">
        <v>300</v>
      </c>
      <c r="K175" s="26">
        <v>-170</v>
      </c>
      <c r="L175" s="2"/>
    </row>
    <row r="176" spans="1:12" ht="15.75" customHeight="1">
      <c r="A176" s="88" t="s">
        <v>66</v>
      </c>
      <c r="B176" s="20" t="s">
        <v>45</v>
      </c>
      <c r="C176" s="20" t="s">
        <v>213</v>
      </c>
      <c r="D176" s="20"/>
      <c r="E176" s="176" t="s">
        <v>60</v>
      </c>
      <c r="F176" s="142">
        <f aca="true" t="shared" si="17" ref="F176:J178">F177</f>
        <v>432.5</v>
      </c>
      <c r="G176" s="142">
        <f t="shared" si="17"/>
        <v>0</v>
      </c>
      <c r="H176" s="142">
        <f t="shared" si="17"/>
        <v>0</v>
      </c>
      <c r="I176" s="142">
        <f t="shared" si="17"/>
        <v>0</v>
      </c>
      <c r="J176" s="142">
        <f t="shared" si="17"/>
        <v>0</v>
      </c>
      <c r="K176" s="26"/>
      <c r="L176" s="2"/>
    </row>
    <row r="177" spans="1:12" ht="26.25" customHeight="1">
      <c r="A177" s="88" t="s">
        <v>66</v>
      </c>
      <c r="B177" s="14" t="s">
        <v>45</v>
      </c>
      <c r="C177" s="14" t="s">
        <v>344</v>
      </c>
      <c r="D177" s="14"/>
      <c r="E177" s="35" t="s">
        <v>345</v>
      </c>
      <c r="F177" s="141">
        <f t="shared" si="17"/>
        <v>432.5</v>
      </c>
      <c r="G177" s="141">
        <f t="shared" si="17"/>
        <v>0</v>
      </c>
      <c r="H177" s="141">
        <f t="shared" si="17"/>
        <v>0</v>
      </c>
      <c r="I177" s="141">
        <f t="shared" si="17"/>
        <v>0</v>
      </c>
      <c r="J177" s="141">
        <f t="shared" si="17"/>
        <v>0</v>
      </c>
      <c r="K177" s="26"/>
      <c r="L177" s="2"/>
    </row>
    <row r="178" spans="1:12" ht="12.75" customHeight="1">
      <c r="A178" s="88" t="s">
        <v>66</v>
      </c>
      <c r="B178" s="14" t="s">
        <v>45</v>
      </c>
      <c r="C178" s="14" t="s">
        <v>344</v>
      </c>
      <c r="D178" s="14"/>
      <c r="E178" s="53" t="s">
        <v>236</v>
      </c>
      <c r="F178" s="141">
        <f>F179</f>
        <v>432.5</v>
      </c>
      <c r="G178" s="141">
        <f t="shared" si="17"/>
        <v>0</v>
      </c>
      <c r="H178" s="141">
        <f t="shared" si="17"/>
        <v>0</v>
      </c>
      <c r="I178" s="141">
        <f t="shared" si="17"/>
        <v>0</v>
      </c>
      <c r="J178" s="141">
        <f t="shared" si="17"/>
        <v>0</v>
      </c>
      <c r="K178" s="26"/>
      <c r="L178" s="2"/>
    </row>
    <row r="179" spans="1:12" ht="15.75" customHeight="1">
      <c r="A179" s="88" t="s">
        <v>66</v>
      </c>
      <c r="B179" s="14" t="s">
        <v>45</v>
      </c>
      <c r="C179" s="14" t="s">
        <v>346</v>
      </c>
      <c r="D179" s="14"/>
      <c r="E179" s="35" t="s">
        <v>215</v>
      </c>
      <c r="F179" s="141">
        <f>F180</f>
        <v>432.5</v>
      </c>
      <c r="G179" s="141">
        <f aca="true" t="shared" si="18" ref="G179:J180">G180</f>
        <v>0</v>
      </c>
      <c r="H179" s="141">
        <f t="shared" si="18"/>
        <v>0</v>
      </c>
      <c r="I179" s="141">
        <f t="shared" si="18"/>
        <v>0</v>
      </c>
      <c r="J179" s="141">
        <f t="shared" si="18"/>
        <v>0</v>
      </c>
      <c r="K179" s="26"/>
      <c r="L179" s="2"/>
    </row>
    <row r="180" spans="1:12" ht="33" customHeight="1">
      <c r="A180" s="88" t="s">
        <v>66</v>
      </c>
      <c r="B180" s="14" t="s">
        <v>45</v>
      </c>
      <c r="C180" s="14" t="s">
        <v>483</v>
      </c>
      <c r="D180" s="14"/>
      <c r="E180" s="53" t="s">
        <v>484</v>
      </c>
      <c r="F180" s="141">
        <f>F181</f>
        <v>432.5</v>
      </c>
      <c r="G180" s="141">
        <f t="shared" si="18"/>
        <v>0</v>
      </c>
      <c r="H180" s="141">
        <f t="shared" si="18"/>
        <v>0</v>
      </c>
      <c r="I180" s="141">
        <f t="shared" si="18"/>
        <v>0</v>
      </c>
      <c r="J180" s="141">
        <f t="shared" si="18"/>
        <v>0</v>
      </c>
      <c r="K180" s="26"/>
      <c r="L180" s="2"/>
    </row>
    <row r="181" spans="1:12" ht="15.75" customHeight="1" thickBot="1">
      <c r="A181" s="88" t="s">
        <v>66</v>
      </c>
      <c r="B181" s="14" t="s">
        <v>45</v>
      </c>
      <c r="C181" s="14" t="s">
        <v>483</v>
      </c>
      <c r="D181" s="93" t="s">
        <v>8</v>
      </c>
      <c r="E181" s="94" t="s">
        <v>9</v>
      </c>
      <c r="F181" s="141">
        <v>432.5</v>
      </c>
      <c r="G181" s="147"/>
      <c r="H181" s="147"/>
      <c r="I181" s="141"/>
      <c r="J181" s="141"/>
      <c r="K181" s="26">
        <v>432.5</v>
      </c>
      <c r="L181" s="2"/>
    </row>
    <row r="182" spans="1:12" ht="37.5" customHeight="1">
      <c r="A182" s="88" t="s">
        <v>66</v>
      </c>
      <c r="B182" s="20" t="s">
        <v>45</v>
      </c>
      <c r="C182" s="20" t="s">
        <v>282</v>
      </c>
      <c r="D182" s="20"/>
      <c r="E182" s="38" t="s">
        <v>445</v>
      </c>
      <c r="F182" s="142">
        <f>F183</f>
        <v>125</v>
      </c>
      <c r="G182" s="142">
        <f>G183</f>
        <v>0</v>
      </c>
      <c r="H182" s="142">
        <f>H183</f>
        <v>0</v>
      </c>
      <c r="I182" s="142">
        <f>I183</f>
        <v>680</v>
      </c>
      <c r="J182" s="142">
        <f>J183</f>
        <v>600</v>
      </c>
      <c r="K182" s="26"/>
      <c r="L182" s="2"/>
    </row>
    <row r="183" spans="1:12" ht="26.25" customHeight="1">
      <c r="A183" s="88" t="s">
        <v>66</v>
      </c>
      <c r="B183" s="20" t="s">
        <v>45</v>
      </c>
      <c r="C183" s="20" t="s">
        <v>421</v>
      </c>
      <c r="D183" s="20"/>
      <c r="E183" s="38" t="s">
        <v>422</v>
      </c>
      <c r="F183" s="142">
        <f>F184+F188</f>
        <v>125</v>
      </c>
      <c r="G183" s="142">
        <f>G184+G188</f>
        <v>0</v>
      </c>
      <c r="H183" s="142">
        <f>H184+H188</f>
        <v>0</v>
      </c>
      <c r="I183" s="142">
        <f>I184+I188</f>
        <v>680</v>
      </c>
      <c r="J183" s="142">
        <f>J184+J188</f>
        <v>600</v>
      </c>
      <c r="K183" s="26"/>
      <c r="L183" s="2"/>
    </row>
    <row r="184" spans="1:12" ht="25.5" customHeight="1">
      <c r="A184" s="88" t="s">
        <v>66</v>
      </c>
      <c r="B184" s="14" t="s">
        <v>45</v>
      </c>
      <c r="C184" s="14" t="s">
        <v>423</v>
      </c>
      <c r="D184" s="14"/>
      <c r="E184" s="47" t="s">
        <v>424</v>
      </c>
      <c r="F184" s="141">
        <f>F185</f>
        <v>125</v>
      </c>
      <c r="G184" s="141">
        <f>G185</f>
        <v>0</v>
      </c>
      <c r="H184" s="141">
        <f>H185</f>
        <v>0</v>
      </c>
      <c r="I184" s="141">
        <f>I185</f>
        <v>100</v>
      </c>
      <c r="J184" s="141">
        <f>J185</f>
        <v>100</v>
      </c>
      <c r="K184" s="26"/>
      <c r="L184" s="2"/>
    </row>
    <row r="185" spans="1:12" ht="15" customHeight="1">
      <c r="A185" s="88" t="s">
        <v>66</v>
      </c>
      <c r="B185" s="14" t="s">
        <v>45</v>
      </c>
      <c r="C185" s="14" t="s">
        <v>425</v>
      </c>
      <c r="D185" s="14"/>
      <c r="E185" s="35" t="s">
        <v>215</v>
      </c>
      <c r="F185" s="141">
        <f aca="true" t="shared" si="19" ref="F185:J186">F186</f>
        <v>125</v>
      </c>
      <c r="G185" s="141">
        <f t="shared" si="19"/>
        <v>0</v>
      </c>
      <c r="H185" s="141">
        <f t="shared" si="19"/>
        <v>0</v>
      </c>
      <c r="I185" s="141">
        <f t="shared" si="19"/>
        <v>100</v>
      </c>
      <c r="J185" s="141">
        <f t="shared" si="19"/>
        <v>100</v>
      </c>
      <c r="K185" s="26"/>
      <c r="L185" s="2"/>
    </row>
    <row r="186" spans="1:12" ht="24.75" customHeight="1">
      <c r="A186" s="88" t="s">
        <v>66</v>
      </c>
      <c r="B186" s="14" t="s">
        <v>45</v>
      </c>
      <c r="C186" s="14" t="s">
        <v>426</v>
      </c>
      <c r="D186" s="14"/>
      <c r="E186" s="55" t="s">
        <v>427</v>
      </c>
      <c r="F186" s="141">
        <f t="shared" si="19"/>
        <v>125</v>
      </c>
      <c r="G186" s="141">
        <f t="shared" si="19"/>
        <v>0</v>
      </c>
      <c r="H186" s="141">
        <f t="shared" si="19"/>
        <v>0</v>
      </c>
      <c r="I186" s="141">
        <f t="shared" si="19"/>
        <v>100</v>
      </c>
      <c r="J186" s="141">
        <f t="shared" si="19"/>
        <v>100</v>
      </c>
      <c r="K186" s="26"/>
      <c r="L186" s="2"/>
    </row>
    <row r="187" spans="1:12" ht="24.75" customHeight="1">
      <c r="A187" s="88" t="s">
        <v>66</v>
      </c>
      <c r="B187" s="14" t="s">
        <v>45</v>
      </c>
      <c r="C187" s="14" t="s">
        <v>426</v>
      </c>
      <c r="D187" s="14" t="s">
        <v>55</v>
      </c>
      <c r="E187" s="36" t="s">
        <v>56</v>
      </c>
      <c r="F187" s="141">
        <v>125</v>
      </c>
      <c r="G187" s="147"/>
      <c r="H187" s="147"/>
      <c r="I187" s="141">
        <v>100</v>
      </c>
      <c r="J187" s="141">
        <v>100</v>
      </c>
      <c r="K187" s="26">
        <v>125</v>
      </c>
      <c r="L187" s="2"/>
    </row>
    <row r="188" spans="1:12" ht="16.5" customHeight="1">
      <c r="A188" s="88" t="s">
        <v>66</v>
      </c>
      <c r="B188" s="14" t="s">
        <v>45</v>
      </c>
      <c r="C188" s="14" t="s">
        <v>465</v>
      </c>
      <c r="D188" s="14"/>
      <c r="E188" s="36" t="s">
        <v>466</v>
      </c>
      <c r="F188" s="141">
        <f aca="true" t="shared" si="20" ref="F188:J190">F189</f>
        <v>0</v>
      </c>
      <c r="G188" s="141">
        <f t="shared" si="20"/>
        <v>0</v>
      </c>
      <c r="H188" s="141">
        <f t="shared" si="20"/>
        <v>0</v>
      </c>
      <c r="I188" s="141">
        <f t="shared" si="20"/>
        <v>580</v>
      </c>
      <c r="J188" s="141">
        <f t="shared" si="20"/>
        <v>500</v>
      </c>
      <c r="K188" s="26"/>
      <c r="L188" s="2"/>
    </row>
    <row r="189" spans="1:12" ht="23.25" customHeight="1">
      <c r="A189" s="88" t="s">
        <v>66</v>
      </c>
      <c r="B189" s="14" t="s">
        <v>45</v>
      </c>
      <c r="C189" s="14" t="s">
        <v>467</v>
      </c>
      <c r="D189" s="14"/>
      <c r="E189" s="36" t="s">
        <v>468</v>
      </c>
      <c r="F189" s="141">
        <f t="shared" si="20"/>
        <v>0</v>
      </c>
      <c r="G189" s="141">
        <f t="shared" si="20"/>
        <v>0</v>
      </c>
      <c r="H189" s="141">
        <f t="shared" si="20"/>
        <v>0</v>
      </c>
      <c r="I189" s="141">
        <f t="shared" si="20"/>
        <v>580</v>
      </c>
      <c r="J189" s="141">
        <f t="shared" si="20"/>
        <v>500</v>
      </c>
      <c r="K189" s="26"/>
      <c r="L189" s="2"/>
    </row>
    <row r="190" spans="1:12" ht="23.25" customHeight="1">
      <c r="A190" s="88" t="s">
        <v>66</v>
      </c>
      <c r="B190" s="14" t="s">
        <v>45</v>
      </c>
      <c r="C190" s="14" t="s">
        <v>469</v>
      </c>
      <c r="D190" s="14"/>
      <c r="E190" s="55" t="s">
        <v>470</v>
      </c>
      <c r="F190" s="141">
        <f t="shared" si="20"/>
        <v>0</v>
      </c>
      <c r="G190" s="141">
        <f t="shared" si="20"/>
        <v>0</v>
      </c>
      <c r="H190" s="141">
        <f t="shared" si="20"/>
        <v>0</v>
      </c>
      <c r="I190" s="141">
        <f t="shared" si="20"/>
        <v>580</v>
      </c>
      <c r="J190" s="141">
        <f t="shared" si="20"/>
        <v>500</v>
      </c>
      <c r="K190" s="26"/>
      <c r="L190" s="2"/>
    </row>
    <row r="191" spans="1:12" ht="23.25" customHeight="1">
      <c r="A191" s="88" t="s">
        <v>66</v>
      </c>
      <c r="B191" s="14" t="s">
        <v>45</v>
      </c>
      <c r="C191" s="14" t="s">
        <v>469</v>
      </c>
      <c r="D191" s="14" t="s">
        <v>55</v>
      </c>
      <c r="E191" s="36" t="s">
        <v>56</v>
      </c>
      <c r="F191" s="141"/>
      <c r="G191" s="147"/>
      <c r="H191" s="147"/>
      <c r="I191" s="141">
        <v>580</v>
      </c>
      <c r="J191" s="141">
        <v>500</v>
      </c>
      <c r="K191" s="26"/>
      <c r="L191" s="2"/>
    </row>
    <row r="192" spans="1:12" ht="12.75">
      <c r="A192" s="88" t="s">
        <v>66</v>
      </c>
      <c r="B192" s="20" t="s">
        <v>77</v>
      </c>
      <c r="C192" s="20"/>
      <c r="D192" s="20"/>
      <c r="E192" s="38" t="s">
        <v>79</v>
      </c>
      <c r="F192" s="142">
        <f>F193+F217+F257</f>
        <v>9822.599999999999</v>
      </c>
      <c r="G192" s="142" t="e">
        <f>G193+G217+G257</f>
        <v>#REF!</v>
      </c>
      <c r="H192" s="142" t="e">
        <f>H193+H217+H257</f>
        <v>#REF!</v>
      </c>
      <c r="I192" s="142">
        <f>I193+I217+I257</f>
        <v>8385.7</v>
      </c>
      <c r="J192" s="142">
        <f>J193+J217+J257</f>
        <v>8471.9</v>
      </c>
      <c r="K192" s="26"/>
      <c r="L192" s="2"/>
    </row>
    <row r="193" spans="1:12" ht="12.75">
      <c r="A193" s="88" t="s">
        <v>66</v>
      </c>
      <c r="B193" s="20" t="s">
        <v>78</v>
      </c>
      <c r="C193" s="20"/>
      <c r="D193" s="20"/>
      <c r="E193" s="38" t="s">
        <v>80</v>
      </c>
      <c r="F193" s="142">
        <f>F194+F209+F203</f>
        <v>417.7</v>
      </c>
      <c r="G193" s="142" t="e">
        <f>G194+G209+G203</f>
        <v>#REF!</v>
      </c>
      <c r="H193" s="142" t="e">
        <f>H194+H209+H203</f>
        <v>#REF!</v>
      </c>
      <c r="I193" s="142">
        <f>I194+I209+I203</f>
        <v>235.7</v>
      </c>
      <c r="J193" s="142">
        <f>J194+J209+J203</f>
        <v>238.89999999999998</v>
      </c>
      <c r="K193" s="26"/>
      <c r="L193" s="2"/>
    </row>
    <row r="194" spans="1:12" ht="33.75">
      <c r="A194" s="88" t="s">
        <v>66</v>
      </c>
      <c r="B194" s="20" t="s">
        <v>78</v>
      </c>
      <c r="C194" s="20" t="s">
        <v>282</v>
      </c>
      <c r="D194" s="20"/>
      <c r="E194" s="38" t="s">
        <v>445</v>
      </c>
      <c r="F194" s="142">
        <f>F195</f>
        <v>309.7</v>
      </c>
      <c r="G194" s="142" t="e">
        <f aca="true" t="shared" si="21" ref="G194:J196">G195</f>
        <v>#REF!</v>
      </c>
      <c r="H194" s="142" t="e">
        <f t="shared" si="21"/>
        <v>#REF!</v>
      </c>
      <c r="I194" s="142">
        <f t="shared" si="21"/>
        <v>135.7</v>
      </c>
      <c r="J194" s="142">
        <f t="shared" si="21"/>
        <v>135.7</v>
      </c>
      <c r="K194" s="26"/>
      <c r="L194" s="2"/>
    </row>
    <row r="195" spans="1:12" ht="12.75">
      <c r="A195" s="88" t="s">
        <v>66</v>
      </c>
      <c r="B195" s="20" t="s">
        <v>78</v>
      </c>
      <c r="C195" s="20" t="s">
        <v>283</v>
      </c>
      <c r="D195" s="20"/>
      <c r="E195" s="176" t="s">
        <v>126</v>
      </c>
      <c r="F195" s="142">
        <f>F196</f>
        <v>309.7</v>
      </c>
      <c r="G195" s="142" t="e">
        <f t="shared" si="21"/>
        <v>#REF!</v>
      </c>
      <c r="H195" s="142" t="e">
        <f t="shared" si="21"/>
        <v>#REF!</v>
      </c>
      <c r="I195" s="142">
        <f t="shared" si="21"/>
        <v>135.7</v>
      </c>
      <c r="J195" s="142">
        <f t="shared" si="21"/>
        <v>135.7</v>
      </c>
      <c r="K195" s="26"/>
      <c r="L195" s="2"/>
    </row>
    <row r="196" spans="1:12" ht="33.75">
      <c r="A196" s="88" t="s">
        <v>66</v>
      </c>
      <c r="B196" s="14" t="s">
        <v>78</v>
      </c>
      <c r="C196" s="14" t="s">
        <v>284</v>
      </c>
      <c r="D196" s="14"/>
      <c r="E196" s="35" t="s">
        <v>82</v>
      </c>
      <c r="F196" s="141">
        <f>F197</f>
        <v>309.7</v>
      </c>
      <c r="G196" s="141" t="e">
        <f t="shared" si="21"/>
        <v>#REF!</v>
      </c>
      <c r="H196" s="141" t="e">
        <f t="shared" si="21"/>
        <v>#REF!</v>
      </c>
      <c r="I196" s="141">
        <f t="shared" si="21"/>
        <v>135.7</v>
      </c>
      <c r="J196" s="141">
        <f t="shared" si="21"/>
        <v>135.7</v>
      </c>
      <c r="K196" s="26"/>
      <c r="L196" s="2"/>
    </row>
    <row r="197" spans="1:12" ht="12.75">
      <c r="A197" s="88" t="s">
        <v>66</v>
      </c>
      <c r="B197" s="14" t="s">
        <v>78</v>
      </c>
      <c r="C197" s="14" t="s">
        <v>285</v>
      </c>
      <c r="D197" s="14"/>
      <c r="E197" s="35" t="s">
        <v>215</v>
      </c>
      <c r="F197" s="141">
        <f>F198+F200</f>
        <v>309.7</v>
      </c>
      <c r="G197" s="141" t="e">
        <f>G198+G200</f>
        <v>#REF!</v>
      </c>
      <c r="H197" s="141" t="e">
        <f>H198+H200</f>
        <v>#REF!</v>
      </c>
      <c r="I197" s="141">
        <f>I198+I200</f>
        <v>135.7</v>
      </c>
      <c r="J197" s="141">
        <f>J198+J200</f>
        <v>135.7</v>
      </c>
      <c r="K197" s="26"/>
      <c r="L197" s="2"/>
    </row>
    <row r="198" spans="1:12" ht="37.5" customHeight="1">
      <c r="A198" s="88" t="s">
        <v>66</v>
      </c>
      <c r="B198" s="14" t="s">
        <v>78</v>
      </c>
      <c r="C198" s="14" t="s">
        <v>286</v>
      </c>
      <c r="D198" s="14"/>
      <c r="E198" s="53" t="s">
        <v>127</v>
      </c>
      <c r="F198" s="141">
        <f>F199</f>
        <v>174</v>
      </c>
      <c r="G198" s="141" t="e">
        <f>G199</f>
        <v>#REF!</v>
      </c>
      <c r="H198" s="141" t="e">
        <f>H199</f>
        <v>#REF!</v>
      </c>
      <c r="I198" s="141">
        <f>I199</f>
        <v>0</v>
      </c>
      <c r="J198" s="141">
        <f>J199</f>
        <v>0</v>
      </c>
      <c r="K198" s="26"/>
      <c r="L198" s="2"/>
    </row>
    <row r="199" spans="1:12" ht="22.5">
      <c r="A199" s="88" t="s">
        <v>66</v>
      </c>
      <c r="B199" s="14" t="s">
        <v>78</v>
      </c>
      <c r="C199" s="14" t="s">
        <v>286</v>
      </c>
      <c r="D199" s="14" t="s">
        <v>55</v>
      </c>
      <c r="E199" s="36" t="s">
        <v>56</v>
      </c>
      <c r="F199" s="141">
        <f>135+33+6</f>
        <v>174</v>
      </c>
      <c r="G199" s="156" t="e">
        <f>#REF!</f>
        <v>#REF!</v>
      </c>
      <c r="H199" s="148" t="e">
        <f>#REF!</f>
        <v>#REF!</v>
      </c>
      <c r="I199" s="141"/>
      <c r="J199" s="141"/>
      <c r="K199" s="26">
        <v>6</v>
      </c>
      <c r="L199" s="2"/>
    </row>
    <row r="200" spans="1:12" ht="33.75">
      <c r="A200" s="88" t="s">
        <v>66</v>
      </c>
      <c r="B200" s="14" t="s">
        <v>78</v>
      </c>
      <c r="C200" s="14" t="s">
        <v>289</v>
      </c>
      <c r="D200" s="14"/>
      <c r="E200" s="138" t="s">
        <v>204</v>
      </c>
      <c r="F200" s="141">
        <f>F201+F202</f>
        <v>135.7</v>
      </c>
      <c r="G200" s="141" t="e">
        <f>G201+G202</f>
        <v>#REF!</v>
      </c>
      <c r="H200" s="141" t="e">
        <f>H201+H202</f>
        <v>#REF!</v>
      </c>
      <c r="I200" s="141">
        <f>I201+I202</f>
        <v>135.7</v>
      </c>
      <c r="J200" s="141">
        <f>J201+J202</f>
        <v>135.7</v>
      </c>
      <c r="K200" s="26"/>
      <c r="L200" s="2"/>
    </row>
    <row r="201" spans="1:12" ht="22.5">
      <c r="A201" s="88" t="s">
        <v>66</v>
      </c>
      <c r="B201" s="14" t="s">
        <v>78</v>
      </c>
      <c r="C201" s="14" t="s">
        <v>289</v>
      </c>
      <c r="D201" s="14" t="s">
        <v>55</v>
      </c>
      <c r="E201" s="36" t="s">
        <v>413</v>
      </c>
      <c r="F201" s="141">
        <v>135.7</v>
      </c>
      <c r="G201" s="156"/>
      <c r="H201" s="148"/>
      <c r="I201" s="141">
        <v>135.7</v>
      </c>
      <c r="J201" s="141">
        <v>135.7</v>
      </c>
      <c r="K201" s="26"/>
      <c r="L201" s="2"/>
    </row>
    <row r="202" spans="1:12" ht="12.75">
      <c r="A202" s="88" t="s">
        <v>66</v>
      </c>
      <c r="B202" s="14" t="s">
        <v>78</v>
      </c>
      <c r="C202" s="14" t="s">
        <v>289</v>
      </c>
      <c r="D202" s="14" t="s">
        <v>58</v>
      </c>
      <c r="E202" s="36" t="s">
        <v>59</v>
      </c>
      <c r="F202" s="141"/>
      <c r="G202" s="156" t="e">
        <f>#REF!</f>
        <v>#REF!</v>
      </c>
      <c r="H202" s="148" t="e">
        <f>#REF!</f>
        <v>#REF!</v>
      </c>
      <c r="I202" s="141"/>
      <c r="J202" s="141"/>
      <c r="K202" s="26"/>
      <c r="L202" s="2"/>
    </row>
    <row r="203" spans="1:12" ht="22.5" hidden="1">
      <c r="A203" s="88" t="s">
        <v>66</v>
      </c>
      <c r="B203" s="20" t="s">
        <v>78</v>
      </c>
      <c r="C203" s="20" t="s">
        <v>216</v>
      </c>
      <c r="D203" s="14"/>
      <c r="E203" s="38" t="s">
        <v>409</v>
      </c>
      <c r="F203" s="142">
        <f aca="true" t="shared" si="22" ref="F203:J206">F204</f>
        <v>0</v>
      </c>
      <c r="G203" s="142">
        <f t="shared" si="22"/>
        <v>0</v>
      </c>
      <c r="H203" s="142">
        <f t="shared" si="22"/>
        <v>0</v>
      </c>
      <c r="I203" s="142">
        <f t="shared" si="22"/>
        <v>0</v>
      </c>
      <c r="J203" s="142">
        <f t="shared" si="22"/>
        <v>0</v>
      </c>
      <c r="K203" s="26"/>
      <c r="L203" s="2"/>
    </row>
    <row r="204" spans="1:12" ht="32.25" hidden="1">
      <c r="A204" s="88" t="s">
        <v>66</v>
      </c>
      <c r="B204" s="20" t="s">
        <v>78</v>
      </c>
      <c r="C204" s="20" t="s">
        <v>428</v>
      </c>
      <c r="D204" s="20"/>
      <c r="E204" s="176" t="s">
        <v>439</v>
      </c>
      <c r="F204" s="142">
        <f t="shared" si="22"/>
        <v>0</v>
      </c>
      <c r="G204" s="142">
        <f t="shared" si="22"/>
        <v>0</v>
      </c>
      <c r="H204" s="142">
        <f t="shared" si="22"/>
        <v>0</v>
      </c>
      <c r="I204" s="142">
        <f t="shared" si="22"/>
        <v>0</v>
      </c>
      <c r="J204" s="142">
        <f t="shared" si="22"/>
        <v>0</v>
      </c>
      <c r="K204" s="26"/>
      <c r="L204" s="2"/>
    </row>
    <row r="205" spans="1:12" ht="36.75" customHeight="1" hidden="1">
      <c r="A205" s="88" t="s">
        <v>66</v>
      </c>
      <c r="B205" s="14" t="s">
        <v>78</v>
      </c>
      <c r="C205" s="14" t="s">
        <v>429</v>
      </c>
      <c r="D205" s="14"/>
      <c r="E205" s="36" t="s">
        <v>438</v>
      </c>
      <c r="F205" s="141">
        <f t="shared" si="22"/>
        <v>0</v>
      </c>
      <c r="G205" s="141">
        <f t="shared" si="22"/>
        <v>0</v>
      </c>
      <c r="H205" s="141">
        <f t="shared" si="22"/>
        <v>0</v>
      </c>
      <c r="I205" s="141">
        <f t="shared" si="22"/>
        <v>0</v>
      </c>
      <c r="J205" s="141">
        <f t="shared" si="22"/>
        <v>0</v>
      </c>
      <c r="K205" s="26"/>
      <c r="L205" s="2"/>
    </row>
    <row r="206" spans="1:12" ht="12.75" hidden="1">
      <c r="A206" s="88" t="s">
        <v>66</v>
      </c>
      <c r="B206" s="14" t="s">
        <v>78</v>
      </c>
      <c r="C206" s="14" t="s">
        <v>431</v>
      </c>
      <c r="D206" s="14"/>
      <c r="E206" s="35" t="s">
        <v>215</v>
      </c>
      <c r="F206" s="141">
        <f t="shared" si="22"/>
        <v>0</v>
      </c>
      <c r="G206" s="141">
        <f t="shared" si="22"/>
        <v>0</v>
      </c>
      <c r="H206" s="141">
        <f t="shared" si="22"/>
        <v>0</v>
      </c>
      <c r="I206" s="141">
        <f t="shared" si="22"/>
        <v>0</v>
      </c>
      <c r="J206" s="141">
        <f t="shared" si="22"/>
        <v>0</v>
      </c>
      <c r="K206" s="26"/>
      <c r="L206" s="2"/>
    </row>
    <row r="207" spans="1:12" ht="12.75" hidden="1">
      <c r="A207" s="88" t="s">
        <v>66</v>
      </c>
      <c r="B207" s="14" t="s">
        <v>78</v>
      </c>
      <c r="C207" s="14" t="s">
        <v>432</v>
      </c>
      <c r="D207" s="14"/>
      <c r="E207" s="36" t="s">
        <v>430</v>
      </c>
      <c r="F207" s="141">
        <f>F208</f>
        <v>0</v>
      </c>
      <c r="G207" s="141">
        <f>G208</f>
        <v>0</v>
      </c>
      <c r="H207" s="141">
        <f>H208</f>
        <v>0</v>
      </c>
      <c r="I207" s="141">
        <f>I208</f>
        <v>0</v>
      </c>
      <c r="J207" s="141">
        <f>J208</f>
        <v>0</v>
      </c>
      <c r="K207" s="26"/>
      <c r="L207" s="2"/>
    </row>
    <row r="208" spans="1:12" ht="22.5" hidden="1">
      <c r="A208" s="88" t="s">
        <v>66</v>
      </c>
      <c r="B208" s="14" t="s">
        <v>78</v>
      </c>
      <c r="C208" s="14" t="s">
        <v>432</v>
      </c>
      <c r="D208" s="14" t="s">
        <v>75</v>
      </c>
      <c r="E208" s="35" t="s">
        <v>347</v>
      </c>
      <c r="F208" s="141"/>
      <c r="G208" s="147"/>
      <c r="H208" s="158"/>
      <c r="I208" s="141"/>
      <c r="J208" s="141"/>
      <c r="K208" s="26"/>
      <c r="L208" s="2"/>
    </row>
    <row r="209" spans="1:12" ht="45">
      <c r="A209" s="88" t="s">
        <v>66</v>
      </c>
      <c r="B209" s="20" t="s">
        <v>78</v>
      </c>
      <c r="C209" s="20" t="s">
        <v>370</v>
      </c>
      <c r="D209" s="20"/>
      <c r="E209" s="38" t="s">
        <v>463</v>
      </c>
      <c r="F209" s="142">
        <f>F210</f>
        <v>108</v>
      </c>
      <c r="G209" s="142">
        <f aca="true" t="shared" si="23" ref="G209:J211">G210</f>
        <v>0</v>
      </c>
      <c r="H209" s="142">
        <f t="shared" si="23"/>
        <v>0</v>
      </c>
      <c r="I209" s="142">
        <f t="shared" si="23"/>
        <v>100</v>
      </c>
      <c r="J209" s="142">
        <f t="shared" si="23"/>
        <v>103.2</v>
      </c>
      <c r="K209" s="26"/>
      <c r="L209" s="2"/>
    </row>
    <row r="210" spans="1:12" ht="32.25">
      <c r="A210" s="88" t="s">
        <v>66</v>
      </c>
      <c r="B210" s="20" t="s">
        <v>78</v>
      </c>
      <c r="C210" s="20" t="s">
        <v>371</v>
      </c>
      <c r="D210" s="20"/>
      <c r="E210" s="176" t="s">
        <v>464</v>
      </c>
      <c r="F210" s="142">
        <f>F211</f>
        <v>108</v>
      </c>
      <c r="G210" s="142">
        <f t="shared" si="23"/>
        <v>0</v>
      </c>
      <c r="H210" s="142">
        <f t="shared" si="23"/>
        <v>0</v>
      </c>
      <c r="I210" s="142">
        <f t="shared" si="23"/>
        <v>100</v>
      </c>
      <c r="J210" s="142">
        <f t="shared" si="23"/>
        <v>103.2</v>
      </c>
      <c r="K210" s="26"/>
      <c r="L210" s="2"/>
    </row>
    <row r="211" spans="1:12" ht="22.5">
      <c r="A211" s="88" t="s">
        <v>66</v>
      </c>
      <c r="B211" s="14" t="s">
        <v>78</v>
      </c>
      <c r="C211" s="14" t="s">
        <v>372</v>
      </c>
      <c r="D211" s="14"/>
      <c r="E211" s="35" t="s">
        <v>364</v>
      </c>
      <c r="F211" s="141">
        <f>F212</f>
        <v>108</v>
      </c>
      <c r="G211" s="141">
        <f t="shared" si="23"/>
        <v>0</v>
      </c>
      <c r="H211" s="141">
        <f t="shared" si="23"/>
        <v>0</v>
      </c>
      <c r="I211" s="141">
        <f t="shared" si="23"/>
        <v>100</v>
      </c>
      <c r="J211" s="141">
        <f t="shared" si="23"/>
        <v>103.2</v>
      </c>
      <c r="K211" s="26"/>
      <c r="L211" s="2"/>
    </row>
    <row r="212" spans="1:12" ht="12.75">
      <c r="A212" s="88" t="s">
        <v>66</v>
      </c>
      <c r="B212" s="14" t="s">
        <v>78</v>
      </c>
      <c r="C212" s="14" t="s">
        <v>373</v>
      </c>
      <c r="D212" s="14"/>
      <c r="E212" s="35" t="s">
        <v>215</v>
      </c>
      <c r="F212" s="141">
        <f>F213+F215</f>
        <v>108</v>
      </c>
      <c r="G212" s="141">
        <f>G213+G215</f>
        <v>0</v>
      </c>
      <c r="H212" s="141">
        <f>H213+H215</f>
        <v>0</v>
      </c>
      <c r="I212" s="141">
        <f>I213+I215</f>
        <v>100</v>
      </c>
      <c r="J212" s="141">
        <f>J213+J215</f>
        <v>103.2</v>
      </c>
      <c r="K212" s="26"/>
      <c r="L212" s="2"/>
    </row>
    <row r="213" spans="1:12" ht="22.5">
      <c r="A213" s="88" t="s">
        <v>66</v>
      </c>
      <c r="B213" s="14" t="s">
        <v>78</v>
      </c>
      <c r="C213" s="14" t="s">
        <v>374</v>
      </c>
      <c r="D213" s="14"/>
      <c r="E213" s="53" t="s">
        <v>365</v>
      </c>
      <c r="F213" s="141">
        <f>F214</f>
        <v>0</v>
      </c>
      <c r="G213" s="141">
        <f>G214</f>
        <v>0</v>
      </c>
      <c r="H213" s="141">
        <f>H214</f>
        <v>0</v>
      </c>
      <c r="I213" s="141">
        <f>I214</f>
        <v>0</v>
      </c>
      <c r="J213" s="141">
        <f>J214</f>
        <v>0</v>
      </c>
      <c r="K213" s="26"/>
      <c r="L213" s="2"/>
    </row>
    <row r="214" spans="1:12" ht="22.5">
      <c r="A214" s="88" t="s">
        <v>66</v>
      </c>
      <c r="B214" s="14" t="s">
        <v>78</v>
      </c>
      <c r="C214" s="14" t="s">
        <v>374</v>
      </c>
      <c r="D214" s="14" t="s">
        <v>55</v>
      </c>
      <c r="E214" s="36" t="s">
        <v>56</v>
      </c>
      <c r="F214" s="141"/>
      <c r="G214" s="156"/>
      <c r="H214" s="147"/>
      <c r="I214" s="141"/>
      <c r="J214" s="141"/>
      <c r="K214" s="26"/>
      <c r="L214" s="2"/>
    </row>
    <row r="215" spans="1:12" ht="12.75">
      <c r="A215" s="88" t="s">
        <v>66</v>
      </c>
      <c r="B215" s="14" t="s">
        <v>78</v>
      </c>
      <c r="C215" s="14" t="s">
        <v>376</v>
      </c>
      <c r="D215" s="14"/>
      <c r="E215" s="53" t="s">
        <v>447</v>
      </c>
      <c r="F215" s="141">
        <f>F216</f>
        <v>108</v>
      </c>
      <c r="G215" s="141">
        <f>G216</f>
        <v>0</v>
      </c>
      <c r="H215" s="141">
        <f>H216</f>
        <v>0</v>
      </c>
      <c r="I215" s="141">
        <f>I216</f>
        <v>100</v>
      </c>
      <c r="J215" s="141">
        <f>J216</f>
        <v>103.2</v>
      </c>
      <c r="K215" s="26"/>
      <c r="L215" s="2"/>
    </row>
    <row r="216" spans="1:12" ht="22.5">
      <c r="A216" s="88" t="s">
        <v>66</v>
      </c>
      <c r="B216" s="14" t="s">
        <v>78</v>
      </c>
      <c r="C216" s="14" t="s">
        <v>376</v>
      </c>
      <c r="D216" s="14" t="s">
        <v>55</v>
      </c>
      <c r="E216" s="36" t="s">
        <v>56</v>
      </c>
      <c r="F216" s="141">
        <v>108</v>
      </c>
      <c r="G216" s="156"/>
      <c r="H216" s="147"/>
      <c r="I216" s="141">
        <v>100</v>
      </c>
      <c r="J216" s="141">
        <v>103.2</v>
      </c>
      <c r="K216" s="26"/>
      <c r="L216" s="2"/>
    </row>
    <row r="217" spans="1:12" ht="11.25" customHeight="1">
      <c r="A217" s="88" t="s">
        <v>66</v>
      </c>
      <c r="B217" s="20" t="s">
        <v>83</v>
      </c>
      <c r="C217" s="20"/>
      <c r="D217" s="14"/>
      <c r="E217" s="38" t="s">
        <v>84</v>
      </c>
      <c r="F217" s="142">
        <f>F218+F229</f>
        <v>4237.7</v>
      </c>
      <c r="G217" s="142" t="e">
        <f>G218+G229</f>
        <v>#REF!</v>
      </c>
      <c r="H217" s="142" t="e">
        <f>H218+H229</f>
        <v>#REF!</v>
      </c>
      <c r="I217" s="142">
        <f>I218+I229</f>
        <v>1400</v>
      </c>
      <c r="J217" s="142">
        <f>J218+J229</f>
        <v>2400</v>
      </c>
      <c r="K217" s="45"/>
      <c r="L217" s="2"/>
    </row>
    <row r="218" spans="1:12" ht="33.75">
      <c r="A218" s="88" t="s">
        <v>66</v>
      </c>
      <c r="B218" s="20" t="s">
        <v>83</v>
      </c>
      <c r="C218" s="20" t="s">
        <v>282</v>
      </c>
      <c r="D218" s="20"/>
      <c r="E218" s="38" t="s">
        <v>445</v>
      </c>
      <c r="F218" s="142">
        <f aca="true" t="shared" si="24" ref="F218:J220">F219</f>
        <v>3202.7</v>
      </c>
      <c r="G218" s="142" t="e">
        <f t="shared" si="24"/>
        <v>#REF!</v>
      </c>
      <c r="H218" s="142" t="e">
        <f t="shared" si="24"/>
        <v>#REF!</v>
      </c>
      <c r="I218" s="142">
        <f t="shared" si="24"/>
        <v>100</v>
      </c>
      <c r="J218" s="142">
        <f t="shared" si="24"/>
        <v>100</v>
      </c>
      <c r="K218" s="43"/>
      <c r="L218" s="2"/>
    </row>
    <row r="219" spans="1:12" ht="32.25">
      <c r="A219" s="88" t="s">
        <v>66</v>
      </c>
      <c r="B219" s="20" t="s">
        <v>83</v>
      </c>
      <c r="C219" s="20" t="s">
        <v>294</v>
      </c>
      <c r="D219" s="20"/>
      <c r="E219" s="176" t="s">
        <v>133</v>
      </c>
      <c r="F219" s="142">
        <f t="shared" si="24"/>
        <v>3202.7</v>
      </c>
      <c r="G219" s="142" t="e">
        <f t="shared" si="24"/>
        <v>#REF!</v>
      </c>
      <c r="H219" s="142" t="e">
        <f t="shared" si="24"/>
        <v>#REF!</v>
      </c>
      <c r="I219" s="142">
        <f t="shared" si="24"/>
        <v>100</v>
      </c>
      <c r="J219" s="142">
        <f t="shared" si="24"/>
        <v>100</v>
      </c>
      <c r="K219" s="26"/>
      <c r="L219" s="2"/>
    </row>
    <row r="220" spans="1:12" ht="26.25" customHeight="1">
      <c r="A220" s="88" t="s">
        <v>66</v>
      </c>
      <c r="B220" s="14" t="s">
        <v>83</v>
      </c>
      <c r="C220" s="14" t="s">
        <v>295</v>
      </c>
      <c r="D220" s="14"/>
      <c r="E220" s="55" t="s">
        <v>95</v>
      </c>
      <c r="F220" s="141">
        <f t="shared" si="24"/>
        <v>3202.7</v>
      </c>
      <c r="G220" s="141" t="e">
        <f t="shared" si="24"/>
        <v>#REF!</v>
      </c>
      <c r="H220" s="141" t="e">
        <f t="shared" si="24"/>
        <v>#REF!</v>
      </c>
      <c r="I220" s="141">
        <f t="shared" si="24"/>
        <v>100</v>
      </c>
      <c r="J220" s="141">
        <f t="shared" si="24"/>
        <v>100</v>
      </c>
      <c r="K220" s="26"/>
      <c r="L220" s="2"/>
    </row>
    <row r="221" spans="1:12" ht="13.5" customHeight="1">
      <c r="A221" s="88" t="s">
        <v>66</v>
      </c>
      <c r="B221" s="14" t="s">
        <v>83</v>
      </c>
      <c r="C221" s="14" t="s">
        <v>296</v>
      </c>
      <c r="D221" s="14"/>
      <c r="E221" s="35" t="s">
        <v>215</v>
      </c>
      <c r="F221" s="141">
        <f>F222+F225+F227</f>
        <v>3202.7</v>
      </c>
      <c r="G221" s="141" t="e">
        <f>G222+G225+G227</f>
        <v>#REF!</v>
      </c>
      <c r="H221" s="141" t="e">
        <f>H222+H225+H227</f>
        <v>#REF!</v>
      </c>
      <c r="I221" s="141">
        <f>I222+I225+I227</f>
        <v>100</v>
      </c>
      <c r="J221" s="141">
        <f>J222+J225+J227</f>
        <v>100</v>
      </c>
      <c r="K221" s="26"/>
      <c r="L221" s="2"/>
    </row>
    <row r="222" spans="1:12" ht="13.5" customHeight="1">
      <c r="A222" s="88" t="s">
        <v>66</v>
      </c>
      <c r="B222" s="14" t="s">
        <v>83</v>
      </c>
      <c r="C222" s="14" t="s">
        <v>461</v>
      </c>
      <c r="D222" s="14"/>
      <c r="E222" s="53" t="s">
        <v>462</v>
      </c>
      <c r="F222" s="141">
        <f>F223+F224</f>
        <v>2942.7</v>
      </c>
      <c r="G222" s="141" t="e">
        <f>G223+G224</f>
        <v>#REF!</v>
      </c>
      <c r="H222" s="141" t="e">
        <f>H223+H224</f>
        <v>#REF!</v>
      </c>
      <c r="I222" s="141">
        <f>I223+I224</f>
        <v>0</v>
      </c>
      <c r="J222" s="141">
        <f>J223+J224</f>
        <v>0</v>
      </c>
      <c r="K222" s="26"/>
      <c r="L222" s="2"/>
    </row>
    <row r="223" spans="1:12" ht="25.5" customHeight="1">
      <c r="A223" s="88" t="s">
        <v>66</v>
      </c>
      <c r="B223" s="14" t="s">
        <v>83</v>
      </c>
      <c r="C223" s="14" t="s">
        <v>461</v>
      </c>
      <c r="D223" s="14" t="s">
        <v>55</v>
      </c>
      <c r="E223" s="36" t="s">
        <v>56</v>
      </c>
      <c r="F223" s="141">
        <v>61.7</v>
      </c>
      <c r="G223" s="156" t="e">
        <f>#REF!</f>
        <v>#REF!</v>
      </c>
      <c r="H223" s="148" t="e">
        <f>#REF!</f>
        <v>#REF!</v>
      </c>
      <c r="I223" s="141"/>
      <c r="J223" s="141"/>
      <c r="K223" s="26"/>
      <c r="L223" s="2"/>
    </row>
    <row r="224" spans="1:12" ht="22.5">
      <c r="A224" s="88" t="s">
        <v>66</v>
      </c>
      <c r="B224" s="14" t="s">
        <v>83</v>
      </c>
      <c r="C224" s="14" t="s">
        <v>461</v>
      </c>
      <c r="D224" s="14" t="s">
        <v>75</v>
      </c>
      <c r="E224" s="35" t="s">
        <v>347</v>
      </c>
      <c r="F224" s="141">
        <v>2881</v>
      </c>
      <c r="G224" s="147"/>
      <c r="H224" s="147"/>
      <c r="I224" s="141"/>
      <c r="J224" s="141"/>
      <c r="K224" s="26"/>
      <c r="L224" s="2"/>
    </row>
    <row r="225" spans="1:12" ht="22.5">
      <c r="A225" s="88" t="s">
        <v>66</v>
      </c>
      <c r="B225" s="14" t="s">
        <v>83</v>
      </c>
      <c r="C225" s="14" t="s">
        <v>459</v>
      </c>
      <c r="D225" s="14"/>
      <c r="E225" s="53" t="s">
        <v>460</v>
      </c>
      <c r="F225" s="141">
        <f>F226</f>
        <v>200</v>
      </c>
      <c r="G225" s="141">
        <f>G226</f>
        <v>0</v>
      </c>
      <c r="H225" s="141">
        <f>H226</f>
        <v>0</v>
      </c>
      <c r="I225" s="141">
        <f>I226</f>
        <v>100</v>
      </c>
      <c r="J225" s="141">
        <f>J226</f>
        <v>100</v>
      </c>
      <c r="K225" s="26"/>
      <c r="L225" s="2"/>
    </row>
    <row r="226" spans="1:12" ht="22.5">
      <c r="A226" s="88" t="s">
        <v>66</v>
      </c>
      <c r="B226" s="14" t="s">
        <v>83</v>
      </c>
      <c r="C226" s="14" t="s">
        <v>459</v>
      </c>
      <c r="D226" s="14" t="s">
        <v>55</v>
      </c>
      <c r="E226" s="36" t="s">
        <v>56</v>
      </c>
      <c r="F226" s="141">
        <v>200</v>
      </c>
      <c r="G226" s="147"/>
      <c r="H226" s="147"/>
      <c r="I226" s="141">
        <v>100</v>
      </c>
      <c r="J226" s="141">
        <v>100</v>
      </c>
      <c r="K226" s="26"/>
      <c r="L226" s="2"/>
    </row>
    <row r="227" spans="1:12" ht="12.75">
      <c r="A227" s="88" t="s">
        <v>66</v>
      </c>
      <c r="B227" s="14" t="s">
        <v>83</v>
      </c>
      <c r="C227" s="14" t="s">
        <v>482</v>
      </c>
      <c r="D227" s="14"/>
      <c r="E227" s="53" t="s">
        <v>481</v>
      </c>
      <c r="F227" s="141">
        <f>F228</f>
        <v>60</v>
      </c>
      <c r="G227" s="141">
        <f>G228</f>
        <v>0</v>
      </c>
      <c r="H227" s="141">
        <f>H228</f>
        <v>0</v>
      </c>
      <c r="I227" s="141">
        <f>I228</f>
        <v>0</v>
      </c>
      <c r="J227" s="141">
        <f>J228</f>
        <v>0</v>
      </c>
      <c r="K227" s="26"/>
      <c r="L227" s="2"/>
    </row>
    <row r="228" spans="1:12" ht="22.5">
      <c r="A228" s="88" t="s">
        <v>66</v>
      </c>
      <c r="B228" s="14" t="s">
        <v>83</v>
      </c>
      <c r="C228" s="14" t="s">
        <v>482</v>
      </c>
      <c r="D228" s="14" t="s">
        <v>55</v>
      </c>
      <c r="E228" s="36" t="s">
        <v>56</v>
      </c>
      <c r="F228" s="141">
        <v>60</v>
      </c>
      <c r="G228" s="147"/>
      <c r="H228" s="147"/>
      <c r="I228" s="141"/>
      <c r="J228" s="141"/>
      <c r="K228" s="26">
        <v>60</v>
      </c>
      <c r="L228" s="2"/>
    </row>
    <row r="229" spans="1:12" ht="22.5">
      <c r="A229" s="88" t="s">
        <v>66</v>
      </c>
      <c r="B229" s="20" t="s">
        <v>83</v>
      </c>
      <c r="C229" s="20" t="s">
        <v>297</v>
      </c>
      <c r="D229" s="20"/>
      <c r="E229" s="125" t="s">
        <v>446</v>
      </c>
      <c r="F229" s="142">
        <f>F230</f>
        <v>1035</v>
      </c>
      <c r="G229" s="142" t="e">
        <f>G230</f>
        <v>#REF!</v>
      </c>
      <c r="H229" s="142" t="e">
        <f>H230</f>
        <v>#REF!</v>
      </c>
      <c r="I229" s="142">
        <f>I230</f>
        <v>1300</v>
      </c>
      <c r="J229" s="142">
        <f>J230</f>
        <v>2300</v>
      </c>
      <c r="K229" s="26"/>
      <c r="L229" s="2"/>
    </row>
    <row r="230" spans="1:12" ht="12.75">
      <c r="A230" s="88" t="s">
        <v>66</v>
      </c>
      <c r="B230" s="20" t="s">
        <v>83</v>
      </c>
      <c r="C230" s="20" t="s">
        <v>298</v>
      </c>
      <c r="D230" s="20"/>
      <c r="E230" s="176" t="s">
        <v>155</v>
      </c>
      <c r="F230" s="142">
        <f>F231+F240+F250</f>
        <v>1035</v>
      </c>
      <c r="G230" s="142" t="e">
        <f>G231+G240+G250</f>
        <v>#REF!</v>
      </c>
      <c r="H230" s="142" t="e">
        <f>H231+H240+H250</f>
        <v>#REF!</v>
      </c>
      <c r="I230" s="142">
        <f>I231+I240+I250</f>
        <v>1300</v>
      </c>
      <c r="J230" s="142">
        <f>J231+J240+J250</f>
        <v>2300</v>
      </c>
      <c r="K230" s="26"/>
      <c r="L230" s="2"/>
    </row>
    <row r="231" spans="1:12" ht="22.5" hidden="1">
      <c r="A231" s="88" t="s">
        <v>66</v>
      </c>
      <c r="B231" s="14" t="s">
        <v>83</v>
      </c>
      <c r="C231" s="14" t="s">
        <v>299</v>
      </c>
      <c r="D231" s="14"/>
      <c r="E231" s="35" t="s">
        <v>202</v>
      </c>
      <c r="F231" s="141">
        <f>F232</f>
        <v>0</v>
      </c>
      <c r="G231" s="141">
        <f>G232</f>
        <v>0</v>
      </c>
      <c r="H231" s="141">
        <f>H232</f>
        <v>0</v>
      </c>
      <c r="I231" s="141">
        <f>I232</f>
        <v>0</v>
      </c>
      <c r="J231" s="141">
        <f>J232</f>
        <v>0</v>
      </c>
      <c r="K231" s="26"/>
      <c r="L231" s="2"/>
    </row>
    <row r="232" spans="1:12" ht="12.75" hidden="1">
      <c r="A232" s="88" t="s">
        <v>66</v>
      </c>
      <c r="B232" s="14" t="s">
        <v>83</v>
      </c>
      <c r="C232" s="14" t="s">
        <v>300</v>
      </c>
      <c r="D232" s="14"/>
      <c r="E232" s="35" t="s">
        <v>215</v>
      </c>
      <c r="F232" s="141">
        <f>F233+F235+F237</f>
        <v>0</v>
      </c>
      <c r="G232" s="141">
        <f>G233+G235+G237</f>
        <v>0</v>
      </c>
      <c r="H232" s="141">
        <f>H233+H235+H237</f>
        <v>0</v>
      </c>
      <c r="I232" s="141">
        <f>I233+I235+I237</f>
        <v>0</v>
      </c>
      <c r="J232" s="141">
        <f>J233+J235+J237</f>
        <v>0</v>
      </c>
      <c r="K232" s="26"/>
      <c r="L232" s="2"/>
    </row>
    <row r="233" spans="1:12" ht="27.75" customHeight="1" hidden="1">
      <c r="A233" s="88" t="s">
        <v>66</v>
      </c>
      <c r="B233" s="14" t="s">
        <v>83</v>
      </c>
      <c r="C233" s="14" t="s">
        <v>301</v>
      </c>
      <c r="D233" s="14"/>
      <c r="E233" s="111" t="s">
        <v>189</v>
      </c>
      <c r="F233" s="141">
        <f>F234</f>
        <v>0</v>
      </c>
      <c r="G233" s="141">
        <f>G234</f>
        <v>0</v>
      </c>
      <c r="H233" s="141">
        <f>H234</f>
        <v>0</v>
      </c>
      <c r="I233" s="141">
        <f>I234</f>
        <v>0</v>
      </c>
      <c r="J233" s="141">
        <f>J234</f>
        <v>0</v>
      </c>
      <c r="K233" s="26"/>
      <c r="L233" s="2"/>
    </row>
    <row r="234" spans="1:12" ht="22.5" hidden="1">
      <c r="A234" s="88" t="s">
        <v>66</v>
      </c>
      <c r="B234" s="14" t="s">
        <v>83</v>
      </c>
      <c r="C234" s="14" t="s">
        <v>301</v>
      </c>
      <c r="D234" s="14" t="s">
        <v>55</v>
      </c>
      <c r="E234" s="36" t="s">
        <v>413</v>
      </c>
      <c r="F234" s="141"/>
      <c r="G234" s="141">
        <f>100+50+1200-1200-150</f>
        <v>0</v>
      </c>
      <c r="H234" s="141">
        <f>100+50+1200-1200-150</f>
        <v>0</v>
      </c>
      <c r="I234" s="141"/>
      <c r="J234" s="141"/>
      <c r="K234" s="26"/>
      <c r="L234" s="2"/>
    </row>
    <row r="235" spans="1:12" ht="26.25" customHeight="1" hidden="1">
      <c r="A235" s="88" t="s">
        <v>66</v>
      </c>
      <c r="B235" s="14" t="s">
        <v>83</v>
      </c>
      <c r="C235" s="14" t="s">
        <v>379</v>
      </c>
      <c r="D235" s="14"/>
      <c r="E235" s="53" t="s">
        <v>380</v>
      </c>
      <c r="F235" s="141">
        <f>F236</f>
        <v>0</v>
      </c>
      <c r="G235" s="141">
        <f>G236</f>
        <v>0</v>
      </c>
      <c r="H235" s="141">
        <f>H236</f>
        <v>0</v>
      </c>
      <c r="I235" s="141">
        <f>I236</f>
        <v>0</v>
      </c>
      <c r="J235" s="141">
        <f>J236</f>
        <v>0</v>
      </c>
      <c r="K235" s="26"/>
      <c r="L235" s="2"/>
    </row>
    <row r="236" spans="1:12" ht="22.5" hidden="1">
      <c r="A236" s="88" t="s">
        <v>66</v>
      </c>
      <c r="B236" s="14" t="s">
        <v>83</v>
      </c>
      <c r="C236" s="14" t="s">
        <v>379</v>
      </c>
      <c r="D236" s="14" t="s">
        <v>55</v>
      </c>
      <c r="E236" s="36" t="s">
        <v>413</v>
      </c>
      <c r="F236" s="141"/>
      <c r="G236" s="156"/>
      <c r="H236" s="147"/>
      <c r="I236" s="141"/>
      <c r="J236" s="141"/>
      <c r="K236" s="26"/>
      <c r="L236" s="2"/>
    </row>
    <row r="237" spans="1:12" ht="22.5" hidden="1">
      <c r="A237" s="88" t="s">
        <v>66</v>
      </c>
      <c r="B237" s="14" t="s">
        <v>83</v>
      </c>
      <c r="C237" s="14" t="s">
        <v>386</v>
      </c>
      <c r="D237" s="14"/>
      <c r="E237" s="35" t="s">
        <v>388</v>
      </c>
      <c r="F237" s="141">
        <f>F238</f>
        <v>0</v>
      </c>
      <c r="G237" s="141">
        <f aca="true" t="shared" si="25" ref="G237:J238">G238</f>
        <v>0</v>
      </c>
      <c r="H237" s="141">
        <f t="shared" si="25"/>
        <v>0</v>
      </c>
      <c r="I237" s="141">
        <f t="shared" si="25"/>
        <v>0</v>
      </c>
      <c r="J237" s="141">
        <f t="shared" si="25"/>
        <v>0</v>
      </c>
      <c r="K237" s="26"/>
      <c r="L237" s="2"/>
    </row>
    <row r="238" spans="1:12" ht="12.75" hidden="1">
      <c r="A238" s="88" t="s">
        <v>66</v>
      </c>
      <c r="B238" s="14" t="s">
        <v>83</v>
      </c>
      <c r="C238" s="14" t="s">
        <v>387</v>
      </c>
      <c r="D238" s="14"/>
      <c r="E238" s="35" t="s">
        <v>64</v>
      </c>
      <c r="F238" s="141">
        <f>F239</f>
        <v>0</v>
      </c>
      <c r="G238" s="141">
        <f t="shared" si="25"/>
        <v>0</v>
      </c>
      <c r="H238" s="141">
        <f t="shared" si="25"/>
        <v>0</v>
      </c>
      <c r="I238" s="141">
        <f t="shared" si="25"/>
        <v>0</v>
      </c>
      <c r="J238" s="141">
        <f t="shared" si="25"/>
        <v>0</v>
      </c>
      <c r="K238" s="26"/>
      <c r="L238" s="2"/>
    </row>
    <row r="239" spans="1:12" ht="22.5" hidden="1">
      <c r="A239" s="88" t="s">
        <v>66</v>
      </c>
      <c r="B239" s="14" t="s">
        <v>83</v>
      </c>
      <c r="C239" s="14" t="s">
        <v>387</v>
      </c>
      <c r="D239" s="14" t="s">
        <v>55</v>
      </c>
      <c r="E239" s="36" t="s">
        <v>56</v>
      </c>
      <c r="F239" s="141"/>
      <c r="G239" s="156"/>
      <c r="H239" s="147"/>
      <c r="I239" s="141"/>
      <c r="J239" s="141"/>
      <c r="K239" s="26"/>
      <c r="L239" s="2"/>
    </row>
    <row r="240" spans="1:12" ht="12.75" hidden="1">
      <c r="A240" s="88" t="s">
        <v>66</v>
      </c>
      <c r="B240" s="14" t="s">
        <v>83</v>
      </c>
      <c r="C240" s="14" t="s">
        <v>302</v>
      </c>
      <c r="D240" s="14"/>
      <c r="E240" s="66" t="s">
        <v>203</v>
      </c>
      <c r="F240" s="159">
        <f>F241</f>
        <v>0</v>
      </c>
      <c r="G240" s="159" t="e">
        <f>G241</f>
        <v>#REF!</v>
      </c>
      <c r="H240" s="159" t="e">
        <f>H241</f>
        <v>#REF!</v>
      </c>
      <c r="I240" s="159">
        <f>I241</f>
        <v>0</v>
      </c>
      <c r="J240" s="159">
        <f>J241</f>
        <v>0</v>
      </c>
      <c r="K240" s="26"/>
      <c r="L240" s="2"/>
    </row>
    <row r="241" spans="1:12" ht="12.75" hidden="1">
      <c r="A241" s="88" t="s">
        <v>66</v>
      </c>
      <c r="B241" s="14" t="s">
        <v>83</v>
      </c>
      <c r="C241" s="14" t="s">
        <v>303</v>
      </c>
      <c r="D241" s="14"/>
      <c r="E241" s="35" t="s">
        <v>215</v>
      </c>
      <c r="F241" s="159">
        <f>F242+F244+F247</f>
        <v>0</v>
      </c>
      <c r="G241" s="159" t="e">
        <f>G242+G244+G247</f>
        <v>#REF!</v>
      </c>
      <c r="H241" s="159" t="e">
        <f>H242+H244+H247</f>
        <v>#REF!</v>
      </c>
      <c r="I241" s="159">
        <f>I242+I244+I247</f>
        <v>0</v>
      </c>
      <c r="J241" s="159">
        <f>J242+J244+J247</f>
        <v>0</v>
      </c>
      <c r="K241" s="26"/>
      <c r="L241" s="2"/>
    </row>
    <row r="242" spans="1:12" ht="12.75" hidden="1">
      <c r="A242" s="88" t="s">
        <v>66</v>
      </c>
      <c r="B242" s="14" t="s">
        <v>83</v>
      </c>
      <c r="C242" s="14" t="s">
        <v>304</v>
      </c>
      <c r="D242" s="14"/>
      <c r="E242" s="55" t="s">
        <v>348</v>
      </c>
      <c r="F242" s="159">
        <f>F243</f>
        <v>0</v>
      </c>
      <c r="G242" s="159" t="e">
        <f>G243</f>
        <v>#REF!</v>
      </c>
      <c r="H242" s="159" t="e">
        <f>H243</f>
        <v>#REF!</v>
      </c>
      <c r="I242" s="159">
        <f>I243</f>
        <v>0</v>
      </c>
      <c r="J242" s="159">
        <f>J243</f>
        <v>0</v>
      </c>
      <c r="K242" s="26"/>
      <c r="L242" s="2"/>
    </row>
    <row r="243" spans="1:12" ht="22.5" hidden="1">
      <c r="A243" s="88" t="s">
        <v>66</v>
      </c>
      <c r="B243" s="14" t="s">
        <v>83</v>
      </c>
      <c r="C243" s="14" t="s">
        <v>304</v>
      </c>
      <c r="D243" s="14" t="s">
        <v>75</v>
      </c>
      <c r="E243" s="35" t="s">
        <v>347</v>
      </c>
      <c r="F243" s="159"/>
      <c r="G243" s="160" t="e">
        <f>#REF!</f>
        <v>#REF!</v>
      </c>
      <c r="H243" s="161" t="e">
        <f>#REF!</f>
        <v>#REF!</v>
      </c>
      <c r="I243" s="159"/>
      <c r="J243" s="159"/>
      <c r="K243" s="26"/>
      <c r="L243" s="2"/>
    </row>
    <row r="244" spans="1:12" ht="22.5" hidden="1">
      <c r="A244" s="88" t="s">
        <v>66</v>
      </c>
      <c r="B244" s="14" t="s">
        <v>83</v>
      </c>
      <c r="C244" s="14" t="s">
        <v>305</v>
      </c>
      <c r="D244" s="14"/>
      <c r="E244" s="35" t="s">
        <v>207</v>
      </c>
      <c r="F244" s="159">
        <f>F245</f>
        <v>0</v>
      </c>
      <c r="G244" s="160" t="e">
        <f>G246</f>
        <v>#REF!</v>
      </c>
      <c r="H244" s="162" t="e">
        <f>H246</f>
        <v>#REF!</v>
      </c>
      <c r="I244" s="159"/>
      <c r="J244" s="159"/>
      <c r="K244" s="26"/>
      <c r="L244" s="2"/>
    </row>
    <row r="245" spans="1:12" ht="12.75" hidden="1">
      <c r="A245" s="88" t="s">
        <v>66</v>
      </c>
      <c r="B245" s="14" t="s">
        <v>83</v>
      </c>
      <c r="C245" s="14" t="s">
        <v>306</v>
      </c>
      <c r="D245" s="14"/>
      <c r="E245" s="35" t="s">
        <v>64</v>
      </c>
      <c r="F245" s="159">
        <f>F246</f>
        <v>0</v>
      </c>
      <c r="G245" s="160"/>
      <c r="H245" s="162"/>
      <c r="I245" s="159"/>
      <c r="J245" s="159"/>
      <c r="K245" s="26"/>
      <c r="L245" s="2"/>
    </row>
    <row r="246" spans="1:12" ht="22.5" hidden="1">
      <c r="A246" s="88" t="s">
        <v>66</v>
      </c>
      <c r="B246" s="14" t="s">
        <v>83</v>
      </c>
      <c r="C246" s="14" t="s">
        <v>306</v>
      </c>
      <c r="D246" s="14" t="s">
        <v>55</v>
      </c>
      <c r="E246" s="36" t="s">
        <v>56</v>
      </c>
      <c r="F246" s="159"/>
      <c r="G246" s="160" t="e">
        <f>#REF!</f>
        <v>#REF!</v>
      </c>
      <c r="H246" s="162" t="e">
        <f>#REF!</f>
        <v>#REF!</v>
      </c>
      <c r="I246" s="159"/>
      <c r="J246" s="159"/>
      <c r="K246" s="26"/>
      <c r="L246" s="2"/>
    </row>
    <row r="247" spans="1:12" ht="22.5" hidden="1">
      <c r="A247" s="88" t="s">
        <v>66</v>
      </c>
      <c r="B247" s="14" t="s">
        <v>83</v>
      </c>
      <c r="C247" s="14" t="s">
        <v>307</v>
      </c>
      <c r="D247" s="14"/>
      <c r="E247" s="35" t="s">
        <v>208</v>
      </c>
      <c r="F247" s="159">
        <f>F248</f>
        <v>0</v>
      </c>
      <c r="G247" s="160" t="e">
        <f>G249</f>
        <v>#REF!</v>
      </c>
      <c r="H247" s="162" t="e">
        <f>H249</f>
        <v>#REF!</v>
      </c>
      <c r="I247" s="159"/>
      <c r="J247" s="159"/>
      <c r="K247" s="26"/>
      <c r="L247" s="2"/>
    </row>
    <row r="248" spans="1:12" ht="12.75" hidden="1">
      <c r="A248" s="88" t="s">
        <v>66</v>
      </c>
      <c r="B248" s="14" t="s">
        <v>83</v>
      </c>
      <c r="C248" s="14" t="s">
        <v>308</v>
      </c>
      <c r="D248" s="14"/>
      <c r="E248" s="35" t="s">
        <v>64</v>
      </c>
      <c r="F248" s="159">
        <f>F249</f>
        <v>0</v>
      </c>
      <c r="G248" s="160"/>
      <c r="H248" s="162"/>
      <c r="I248" s="159"/>
      <c r="J248" s="159"/>
      <c r="K248" s="26"/>
      <c r="L248" s="2"/>
    </row>
    <row r="249" spans="1:12" ht="12.75" hidden="1">
      <c r="A249" s="88" t="s">
        <v>66</v>
      </c>
      <c r="B249" s="14" t="s">
        <v>83</v>
      </c>
      <c r="C249" s="14" t="s">
        <v>308</v>
      </c>
      <c r="D249" s="14" t="s">
        <v>75</v>
      </c>
      <c r="E249" s="35" t="s">
        <v>76</v>
      </c>
      <c r="F249" s="159"/>
      <c r="G249" s="160" t="e">
        <f>#REF!</f>
        <v>#REF!</v>
      </c>
      <c r="H249" s="162" t="e">
        <f>#REF!</f>
        <v>#REF!</v>
      </c>
      <c r="I249" s="159"/>
      <c r="J249" s="159"/>
      <c r="K249" s="26"/>
      <c r="L249" s="2"/>
    </row>
    <row r="250" spans="1:12" ht="22.5">
      <c r="A250" s="88" t="s">
        <v>66</v>
      </c>
      <c r="B250" s="14" t="s">
        <v>83</v>
      </c>
      <c r="C250" s="14" t="s">
        <v>309</v>
      </c>
      <c r="D250" s="14"/>
      <c r="E250" s="55" t="s">
        <v>324</v>
      </c>
      <c r="F250" s="141">
        <f>F254+F251</f>
        <v>1035</v>
      </c>
      <c r="G250" s="141" t="e">
        <f>G254+G251</f>
        <v>#REF!</v>
      </c>
      <c r="H250" s="141" t="e">
        <f>H254+H251</f>
        <v>#REF!</v>
      </c>
      <c r="I250" s="141">
        <f>I254+I251</f>
        <v>1300</v>
      </c>
      <c r="J250" s="141">
        <f>J254+J251</f>
        <v>2300</v>
      </c>
      <c r="K250" s="26"/>
      <c r="L250" s="2"/>
    </row>
    <row r="251" spans="1:12" ht="12.75">
      <c r="A251" s="88" t="s">
        <v>66</v>
      </c>
      <c r="B251" s="14" t="s">
        <v>83</v>
      </c>
      <c r="C251" s="14" t="s">
        <v>485</v>
      </c>
      <c r="D251" s="14"/>
      <c r="E251" s="35" t="s">
        <v>215</v>
      </c>
      <c r="F251" s="141">
        <f aca="true" t="shared" si="26" ref="F251:J252">F252</f>
        <v>235</v>
      </c>
      <c r="G251" s="141">
        <f t="shared" si="26"/>
        <v>0</v>
      </c>
      <c r="H251" s="141">
        <f t="shared" si="26"/>
        <v>0</v>
      </c>
      <c r="I251" s="141">
        <f t="shared" si="26"/>
        <v>0</v>
      </c>
      <c r="J251" s="141">
        <f t="shared" si="26"/>
        <v>0</v>
      </c>
      <c r="K251" s="26"/>
      <c r="L251" s="2"/>
    </row>
    <row r="252" spans="1:12" ht="22.5">
      <c r="A252" s="88" t="s">
        <v>66</v>
      </c>
      <c r="B252" s="14" t="s">
        <v>83</v>
      </c>
      <c r="C252" s="14" t="s">
        <v>486</v>
      </c>
      <c r="D252" s="14"/>
      <c r="E252" s="53" t="s">
        <v>487</v>
      </c>
      <c r="F252" s="141">
        <f t="shared" si="26"/>
        <v>235</v>
      </c>
      <c r="G252" s="141">
        <f t="shared" si="26"/>
        <v>0</v>
      </c>
      <c r="H252" s="141">
        <f t="shared" si="26"/>
        <v>0</v>
      </c>
      <c r="I252" s="141">
        <f t="shared" si="26"/>
        <v>0</v>
      </c>
      <c r="J252" s="141">
        <f t="shared" si="26"/>
        <v>0</v>
      </c>
      <c r="K252" s="26"/>
      <c r="L252" s="2"/>
    </row>
    <row r="253" spans="1:12" ht="22.5">
      <c r="A253" s="88" t="s">
        <v>66</v>
      </c>
      <c r="B253" s="14" t="s">
        <v>83</v>
      </c>
      <c r="C253" s="14" t="s">
        <v>486</v>
      </c>
      <c r="D253" s="14" t="s">
        <v>55</v>
      </c>
      <c r="E253" s="36" t="s">
        <v>56</v>
      </c>
      <c r="F253" s="141">
        <v>235</v>
      </c>
      <c r="G253" s="141"/>
      <c r="H253" s="141"/>
      <c r="I253" s="141"/>
      <c r="J253" s="141"/>
      <c r="K253" s="26">
        <v>235</v>
      </c>
      <c r="L253" s="2"/>
    </row>
    <row r="254" spans="1:12" ht="47.25" customHeight="1">
      <c r="A254" s="88" t="s">
        <v>66</v>
      </c>
      <c r="B254" s="14" t="s">
        <v>83</v>
      </c>
      <c r="C254" s="14" t="s">
        <v>411</v>
      </c>
      <c r="D254" s="14"/>
      <c r="E254" s="35" t="s">
        <v>403</v>
      </c>
      <c r="F254" s="141">
        <f aca="true" t="shared" si="27" ref="F254:J255">F255</f>
        <v>800</v>
      </c>
      <c r="G254" s="141" t="e">
        <f t="shared" si="27"/>
        <v>#REF!</v>
      </c>
      <c r="H254" s="141" t="e">
        <f t="shared" si="27"/>
        <v>#REF!</v>
      </c>
      <c r="I254" s="141">
        <f t="shared" si="27"/>
        <v>1300</v>
      </c>
      <c r="J254" s="141">
        <f t="shared" si="27"/>
        <v>2300</v>
      </c>
      <c r="K254" s="26"/>
      <c r="L254" s="2"/>
    </row>
    <row r="255" spans="1:12" ht="27.75" customHeight="1">
      <c r="A255" s="88" t="s">
        <v>66</v>
      </c>
      <c r="B255" s="14" t="s">
        <v>83</v>
      </c>
      <c r="C255" s="14" t="s">
        <v>412</v>
      </c>
      <c r="D255" s="14"/>
      <c r="E255" s="53" t="s">
        <v>404</v>
      </c>
      <c r="F255" s="141">
        <f t="shared" si="27"/>
        <v>800</v>
      </c>
      <c r="G255" s="141" t="e">
        <f t="shared" si="27"/>
        <v>#REF!</v>
      </c>
      <c r="H255" s="141" t="e">
        <f t="shared" si="27"/>
        <v>#REF!</v>
      </c>
      <c r="I255" s="141">
        <f t="shared" si="27"/>
        <v>1300</v>
      </c>
      <c r="J255" s="141">
        <f t="shared" si="27"/>
        <v>2300</v>
      </c>
      <c r="K255" s="26"/>
      <c r="L255" s="2"/>
    </row>
    <row r="256" spans="1:12" ht="22.5">
      <c r="A256" s="88" t="s">
        <v>66</v>
      </c>
      <c r="B256" s="14" t="s">
        <v>83</v>
      </c>
      <c r="C256" s="14" t="s">
        <v>412</v>
      </c>
      <c r="D256" s="14" t="s">
        <v>55</v>
      </c>
      <c r="E256" s="36" t="s">
        <v>413</v>
      </c>
      <c r="F256" s="141">
        <f>800</f>
        <v>800</v>
      </c>
      <c r="G256" s="156" t="e">
        <f>#REF!</f>
        <v>#REF!</v>
      </c>
      <c r="H256" s="158" t="e">
        <f>#REF!</f>
        <v>#REF!</v>
      </c>
      <c r="I256" s="141">
        <v>1300</v>
      </c>
      <c r="J256" s="141">
        <v>2300</v>
      </c>
      <c r="K256" s="26"/>
      <c r="L256" s="2"/>
    </row>
    <row r="257" spans="1:12" ht="12.75">
      <c r="A257" s="88" t="s">
        <v>66</v>
      </c>
      <c r="B257" s="20" t="s">
        <v>85</v>
      </c>
      <c r="C257" s="20"/>
      <c r="D257" s="14"/>
      <c r="E257" s="38" t="s">
        <v>86</v>
      </c>
      <c r="F257" s="142">
        <f>F318</f>
        <v>5167.2</v>
      </c>
      <c r="G257" s="142">
        <f>G318</f>
        <v>0</v>
      </c>
      <c r="H257" s="142">
        <f>H318</f>
        <v>0</v>
      </c>
      <c r="I257" s="142">
        <f>I318</f>
        <v>6750</v>
      </c>
      <c r="J257" s="142">
        <f>J318</f>
        <v>5833</v>
      </c>
      <c r="K257" s="46"/>
      <c r="L257" s="2"/>
    </row>
    <row r="258" spans="1:12" ht="33.75" hidden="1">
      <c r="A258" s="88" t="s">
        <v>66</v>
      </c>
      <c r="B258" s="20" t="s">
        <v>85</v>
      </c>
      <c r="C258" s="20" t="s">
        <v>61</v>
      </c>
      <c r="D258" s="20"/>
      <c r="E258" s="38" t="s">
        <v>184</v>
      </c>
      <c r="F258" s="142">
        <f aca="true" t="shared" si="28" ref="F258:H264">F259</f>
        <v>0</v>
      </c>
      <c r="G258" s="157">
        <f t="shared" si="28"/>
        <v>0</v>
      </c>
      <c r="H258" s="144">
        <f t="shared" si="28"/>
        <v>0</v>
      </c>
      <c r="I258" s="142"/>
      <c r="J258" s="142"/>
      <c r="K258" s="26"/>
      <c r="L258" s="2"/>
    </row>
    <row r="259" spans="1:12" ht="12.75" hidden="1">
      <c r="A259" s="88" t="s">
        <v>66</v>
      </c>
      <c r="B259" s="14" t="s">
        <v>85</v>
      </c>
      <c r="C259" s="14" t="s">
        <v>90</v>
      </c>
      <c r="D259" s="14"/>
      <c r="E259" s="53" t="s">
        <v>91</v>
      </c>
      <c r="F259" s="141">
        <f>F260+F278+F274</f>
        <v>0</v>
      </c>
      <c r="G259" s="156">
        <f>G260+G278+G274</f>
        <v>0</v>
      </c>
      <c r="H259" s="148">
        <f>H260+H278+H274</f>
        <v>0</v>
      </c>
      <c r="I259" s="141"/>
      <c r="J259" s="141"/>
      <c r="K259" s="26"/>
      <c r="L259" s="2"/>
    </row>
    <row r="260" spans="1:12" ht="12.75" hidden="1">
      <c r="A260" s="88" t="s">
        <v>66</v>
      </c>
      <c r="B260" s="14" t="s">
        <v>85</v>
      </c>
      <c r="C260" s="14" t="s">
        <v>92</v>
      </c>
      <c r="D260" s="14"/>
      <c r="E260" s="35" t="s">
        <v>64</v>
      </c>
      <c r="F260" s="141">
        <f t="shared" si="28"/>
        <v>0</v>
      </c>
      <c r="G260" s="156">
        <f t="shared" si="28"/>
        <v>0</v>
      </c>
      <c r="H260" s="148">
        <f t="shared" si="28"/>
        <v>0</v>
      </c>
      <c r="I260" s="141"/>
      <c r="J260" s="141"/>
      <c r="K260" s="26"/>
      <c r="L260" s="2"/>
    </row>
    <row r="261" spans="1:12" ht="12.75" hidden="1">
      <c r="A261" s="88" t="s">
        <v>66</v>
      </c>
      <c r="B261" s="14" t="s">
        <v>85</v>
      </c>
      <c r="C261" s="14" t="s">
        <v>130</v>
      </c>
      <c r="D261" s="14"/>
      <c r="E261" s="35" t="s">
        <v>129</v>
      </c>
      <c r="F261" s="141">
        <f>F262+F266+F270</f>
        <v>0</v>
      </c>
      <c r="G261" s="156">
        <f>G262+G266+G270</f>
        <v>0</v>
      </c>
      <c r="H261" s="148">
        <f>H262+H266+H270</f>
        <v>0</v>
      </c>
      <c r="I261" s="141"/>
      <c r="J261" s="141"/>
      <c r="K261" s="26"/>
      <c r="L261" s="2"/>
    </row>
    <row r="262" spans="1:12" ht="22.5" hidden="1">
      <c r="A262" s="88" t="s">
        <v>66</v>
      </c>
      <c r="B262" s="14" t="s">
        <v>85</v>
      </c>
      <c r="C262" s="14" t="s">
        <v>131</v>
      </c>
      <c r="D262" s="14"/>
      <c r="E262" s="35" t="s">
        <v>132</v>
      </c>
      <c r="F262" s="141">
        <f t="shared" si="28"/>
        <v>0</v>
      </c>
      <c r="G262" s="156">
        <f t="shared" si="28"/>
        <v>0</v>
      </c>
      <c r="H262" s="148">
        <f t="shared" si="28"/>
        <v>0</v>
      </c>
      <c r="I262" s="141"/>
      <c r="J262" s="141"/>
      <c r="K262" s="26"/>
      <c r="L262" s="2"/>
    </row>
    <row r="263" spans="1:12" ht="22.5" hidden="1">
      <c r="A263" s="88" t="s">
        <v>66</v>
      </c>
      <c r="B263" s="14" t="s">
        <v>85</v>
      </c>
      <c r="C263" s="14" t="s">
        <v>131</v>
      </c>
      <c r="D263" s="14" t="s">
        <v>55</v>
      </c>
      <c r="E263" s="36" t="s">
        <v>56</v>
      </c>
      <c r="F263" s="141">
        <f t="shared" si="28"/>
        <v>0</v>
      </c>
      <c r="G263" s="156">
        <f t="shared" si="28"/>
        <v>0</v>
      </c>
      <c r="H263" s="148">
        <f t="shared" si="28"/>
        <v>0</v>
      </c>
      <c r="I263" s="141"/>
      <c r="J263" s="141"/>
      <c r="K263" s="26"/>
      <c r="L263" s="2"/>
    </row>
    <row r="264" spans="1:12" ht="22.5" hidden="1">
      <c r="A264" s="88" t="s">
        <v>66</v>
      </c>
      <c r="B264" s="14" t="s">
        <v>85</v>
      </c>
      <c r="C264" s="14" t="s">
        <v>131</v>
      </c>
      <c r="D264" s="14" t="s">
        <v>54</v>
      </c>
      <c r="E264" s="36" t="s">
        <v>57</v>
      </c>
      <c r="F264" s="141">
        <f t="shared" si="28"/>
        <v>0</v>
      </c>
      <c r="G264" s="156">
        <f t="shared" si="28"/>
        <v>0</v>
      </c>
      <c r="H264" s="148">
        <f t="shared" si="28"/>
        <v>0</v>
      </c>
      <c r="I264" s="141"/>
      <c r="J264" s="141"/>
      <c r="K264" s="26"/>
      <c r="L264" s="2"/>
    </row>
    <row r="265" spans="1:12" ht="22.5" hidden="1">
      <c r="A265" s="88" t="s">
        <v>66</v>
      </c>
      <c r="B265" s="14" t="s">
        <v>85</v>
      </c>
      <c r="C265" s="14" t="s">
        <v>131</v>
      </c>
      <c r="D265" s="14" t="s">
        <v>47</v>
      </c>
      <c r="E265" s="35" t="s">
        <v>48</v>
      </c>
      <c r="F265" s="141"/>
      <c r="G265" s="156"/>
      <c r="H265" s="148"/>
      <c r="I265" s="141"/>
      <c r="J265" s="141"/>
      <c r="K265" s="26"/>
      <c r="L265" s="2"/>
    </row>
    <row r="266" spans="1:12" ht="33.75" hidden="1">
      <c r="A266" s="88" t="s">
        <v>66</v>
      </c>
      <c r="B266" s="14" t="s">
        <v>85</v>
      </c>
      <c r="C266" s="14" t="s">
        <v>164</v>
      </c>
      <c r="D266" s="14"/>
      <c r="E266" s="35" t="s">
        <v>163</v>
      </c>
      <c r="F266" s="141">
        <f>F267</f>
        <v>0</v>
      </c>
      <c r="G266" s="156">
        <f aca="true" t="shared" si="29" ref="G266:H268">G267</f>
        <v>0</v>
      </c>
      <c r="H266" s="148">
        <f t="shared" si="29"/>
        <v>0</v>
      </c>
      <c r="I266" s="141"/>
      <c r="J266" s="141"/>
      <c r="K266" s="26"/>
      <c r="L266" s="2"/>
    </row>
    <row r="267" spans="1:12" ht="22.5" hidden="1">
      <c r="A267" s="88" t="s">
        <v>66</v>
      </c>
      <c r="B267" s="14" t="s">
        <v>85</v>
      </c>
      <c r="C267" s="14" t="s">
        <v>164</v>
      </c>
      <c r="D267" s="14" t="s">
        <v>55</v>
      </c>
      <c r="E267" s="36" t="s">
        <v>56</v>
      </c>
      <c r="F267" s="141">
        <f>F268</f>
        <v>0</v>
      </c>
      <c r="G267" s="156">
        <f t="shared" si="29"/>
        <v>0</v>
      </c>
      <c r="H267" s="148">
        <f t="shared" si="29"/>
        <v>0</v>
      </c>
      <c r="I267" s="141"/>
      <c r="J267" s="141"/>
      <c r="K267" s="26"/>
      <c r="L267" s="2"/>
    </row>
    <row r="268" spans="1:12" ht="22.5" hidden="1">
      <c r="A268" s="88" t="s">
        <v>66</v>
      </c>
      <c r="B268" s="14" t="s">
        <v>85</v>
      </c>
      <c r="C268" s="14" t="s">
        <v>164</v>
      </c>
      <c r="D268" s="14" t="s">
        <v>54</v>
      </c>
      <c r="E268" s="36" t="s">
        <v>57</v>
      </c>
      <c r="F268" s="141">
        <f>F269</f>
        <v>0</v>
      </c>
      <c r="G268" s="156">
        <f t="shared" si="29"/>
        <v>0</v>
      </c>
      <c r="H268" s="148">
        <f t="shared" si="29"/>
        <v>0</v>
      </c>
      <c r="I268" s="141"/>
      <c r="J268" s="141"/>
      <c r="K268" s="26"/>
      <c r="L268" s="2"/>
    </row>
    <row r="269" spans="1:12" ht="22.5" hidden="1">
      <c r="A269" s="88" t="s">
        <v>66</v>
      </c>
      <c r="B269" s="14" t="s">
        <v>85</v>
      </c>
      <c r="C269" s="14" t="s">
        <v>164</v>
      </c>
      <c r="D269" s="14" t="s">
        <v>47</v>
      </c>
      <c r="E269" s="35" t="s">
        <v>48</v>
      </c>
      <c r="F269" s="141"/>
      <c r="G269" s="156"/>
      <c r="H269" s="148"/>
      <c r="I269" s="141"/>
      <c r="J269" s="141"/>
      <c r="K269" s="26"/>
      <c r="L269" s="2"/>
    </row>
    <row r="270" spans="1:12" ht="12.75" hidden="1">
      <c r="A270" s="88" t="s">
        <v>66</v>
      </c>
      <c r="B270" s="14" t="s">
        <v>85</v>
      </c>
      <c r="C270" s="14" t="s">
        <v>171</v>
      </c>
      <c r="D270" s="14"/>
      <c r="E270" s="35" t="s">
        <v>172</v>
      </c>
      <c r="F270" s="141">
        <f>F271</f>
        <v>0</v>
      </c>
      <c r="G270" s="156">
        <f aca="true" t="shared" si="30" ref="G270:H272">G271</f>
        <v>0</v>
      </c>
      <c r="H270" s="148">
        <f t="shared" si="30"/>
        <v>0</v>
      </c>
      <c r="I270" s="141"/>
      <c r="J270" s="141"/>
      <c r="K270" s="26"/>
      <c r="L270" s="2"/>
    </row>
    <row r="271" spans="1:12" ht="22.5" hidden="1">
      <c r="A271" s="88" t="s">
        <v>66</v>
      </c>
      <c r="B271" s="14" t="s">
        <v>85</v>
      </c>
      <c r="C271" s="14" t="s">
        <v>171</v>
      </c>
      <c r="D271" s="14" t="s">
        <v>55</v>
      </c>
      <c r="E271" s="36" t="s">
        <v>56</v>
      </c>
      <c r="F271" s="141">
        <f>F272</f>
        <v>0</v>
      </c>
      <c r="G271" s="156">
        <f t="shared" si="30"/>
        <v>0</v>
      </c>
      <c r="H271" s="148">
        <f t="shared" si="30"/>
        <v>0</v>
      </c>
      <c r="I271" s="141"/>
      <c r="J271" s="141"/>
      <c r="K271" s="26"/>
      <c r="L271" s="2"/>
    </row>
    <row r="272" spans="1:12" ht="22.5" hidden="1">
      <c r="A272" s="88" t="s">
        <v>66</v>
      </c>
      <c r="B272" s="14" t="s">
        <v>85</v>
      </c>
      <c r="C272" s="14" t="s">
        <v>171</v>
      </c>
      <c r="D272" s="14" t="s">
        <v>54</v>
      </c>
      <c r="E272" s="36" t="s">
        <v>57</v>
      </c>
      <c r="F272" s="141">
        <f>F273</f>
        <v>0</v>
      </c>
      <c r="G272" s="156">
        <f t="shared" si="30"/>
        <v>0</v>
      </c>
      <c r="H272" s="148">
        <f t="shared" si="30"/>
        <v>0</v>
      </c>
      <c r="I272" s="141"/>
      <c r="J272" s="141"/>
      <c r="K272" s="26"/>
      <c r="L272" s="2"/>
    </row>
    <row r="273" spans="1:12" ht="22.5" hidden="1">
      <c r="A273" s="88" t="s">
        <v>66</v>
      </c>
      <c r="B273" s="14" t="s">
        <v>85</v>
      </c>
      <c r="C273" s="14" t="s">
        <v>171</v>
      </c>
      <c r="D273" s="14" t="s">
        <v>47</v>
      </c>
      <c r="E273" s="35" t="s">
        <v>48</v>
      </c>
      <c r="F273" s="141"/>
      <c r="G273" s="156"/>
      <c r="H273" s="148"/>
      <c r="I273" s="141"/>
      <c r="J273" s="141"/>
      <c r="K273" s="26"/>
      <c r="L273" s="2"/>
    </row>
    <row r="274" spans="1:12" ht="33" customHeight="1" hidden="1">
      <c r="A274" s="88" t="s">
        <v>66</v>
      </c>
      <c r="B274" s="14" t="s">
        <v>85</v>
      </c>
      <c r="C274" s="14" t="s">
        <v>198</v>
      </c>
      <c r="D274" s="14"/>
      <c r="E274" s="35" t="s">
        <v>199</v>
      </c>
      <c r="F274" s="141">
        <f aca="true" t="shared" si="31" ref="F274:H276">F275</f>
        <v>0</v>
      </c>
      <c r="G274" s="156">
        <f t="shared" si="31"/>
        <v>0</v>
      </c>
      <c r="H274" s="148">
        <f t="shared" si="31"/>
        <v>0</v>
      </c>
      <c r="I274" s="141"/>
      <c r="J274" s="141"/>
      <c r="K274" s="26"/>
      <c r="L274" s="2"/>
    </row>
    <row r="275" spans="1:12" ht="21.75" customHeight="1" hidden="1">
      <c r="A275" s="88" t="s">
        <v>66</v>
      </c>
      <c r="B275" s="14" t="s">
        <v>85</v>
      </c>
      <c r="C275" s="14" t="s">
        <v>198</v>
      </c>
      <c r="D275" s="14" t="s">
        <v>55</v>
      </c>
      <c r="E275" s="35" t="s">
        <v>56</v>
      </c>
      <c r="F275" s="141">
        <f t="shared" si="31"/>
        <v>0</v>
      </c>
      <c r="G275" s="156">
        <f t="shared" si="31"/>
        <v>0</v>
      </c>
      <c r="H275" s="148">
        <f t="shared" si="31"/>
        <v>0</v>
      </c>
      <c r="I275" s="141"/>
      <c r="J275" s="141"/>
      <c r="K275" s="26"/>
      <c r="L275" s="2"/>
    </row>
    <row r="276" spans="1:12" ht="22.5" customHeight="1" hidden="1">
      <c r="A276" s="88" t="s">
        <v>66</v>
      </c>
      <c r="B276" s="14" t="s">
        <v>85</v>
      </c>
      <c r="C276" s="14" t="s">
        <v>198</v>
      </c>
      <c r="D276" s="14" t="s">
        <v>54</v>
      </c>
      <c r="E276" s="35" t="s">
        <v>57</v>
      </c>
      <c r="F276" s="141">
        <f t="shared" si="31"/>
        <v>0</v>
      </c>
      <c r="G276" s="156">
        <f t="shared" si="31"/>
        <v>0</v>
      </c>
      <c r="H276" s="148">
        <f t="shared" si="31"/>
        <v>0</v>
      </c>
      <c r="I276" s="141"/>
      <c r="J276" s="141"/>
      <c r="K276" s="26"/>
      <c r="L276" s="2"/>
    </row>
    <row r="277" spans="1:12" ht="23.25" customHeight="1" hidden="1">
      <c r="A277" s="88" t="s">
        <v>66</v>
      </c>
      <c r="B277" s="14" t="s">
        <v>85</v>
      </c>
      <c r="C277" s="14" t="s">
        <v>198</v>
      </c>
      <c r="D277" s="14" t="s">
        <v>47</v>
      </c>
      <c r="E277" s="35" t="s">
        <v>48</v>
      </c>
      <c r="F277" s="141"/>
      <c r="G277" s="156"/>
      <c r="H277" s="148"/>
      <c r="I277" s="141"/>
      <c r="J277" s="141"/>
      <c r="K277" s="26"/>
      <c r="L277" s="2"/>
    </row>
    <row r="278" spans="1:12" ht="22.5" hidden="1">
      <c r="A278" s="88" t="s">
        <v>167</v>
      </c>
      <c r="B278" s="14" t="s">
        <v>85</v>
      </c>
      <c r="C278" s="14" t="s">
        <v>168</v>
      </c>
      <c r="D278" s="14"/>
      <c r="E278" s="35" t="s">
        <v>169</v>
      </c>
      <c r="F278" s="141">
        <f>F279</f>
        <v>0</v>
      </c>
      <c r="G278" s="156">
        <f aca="true" t="shared" si="32" ref="G278:H280">G279</f>
        <v>0</v>
      </c>
      <c r="H278" s="148">
        <f t="shared" si="32"/>
        <v>0</v>
      </c>
      <c r="I278" s="141"/>
      <c r="J278" s="141"/>
      <c r="K278" s="26"/>
      <c r="L278" s="2"/>
    </row>
    <row r="279" spans="1:12" ht="22.5" hidden="1">
      <c r="A279" s="88" t="s">
        <v>167</v>
      </c>
      <c r="B279" s="14" t="s">
        <v>85</v>
      </c>
      <c r="C279" s="14" t="s">
        <v>168</v>
      </c>
      <c r="D279" s="14" t="s">
        <v>55</v>
      </c>
      <c r="E279" s="36" t="s">
        <v>56</v>
      </c>
      <c r="F279" s="141">
        <f>F280</f>
        <v>0</v>
      </c>
      <c r="G279" s="156">
        <f t="shared" si="32"/>
        <v>0</v>
      </c>
      <c r="H279" s="148">
        <f t="shared" si="32"/>
        <v>0</v>
      </c>
      <c r="I279" s="141"/>
      <c r="J279" s="141"/>
      <c r="K279" s="26"/>
      <c r="L279" s="2"/>
    </row>
    <row r="280" spans="1:12" ht="22.5" hidden="1">
      <c r="A280" s="88" t="s">
        <v>167</v>
      </c>
      <c r="B280" s="14" t="s">
        <v>85</v>
      </c>
      <c r="C280" s="14" t="s">
        <v>168</v>
      </c>
      <c r="D280" s="14" t="s">
        <v>54</v>
      </c>
      <c r="E280" s="36" t="s">
        <v>57</v>
      </c>
      <c r="F280" s="141">
        <f>F281</f>
        <v>0</v>
      </c>
      <c r="G280" s="156">
        <f t="shared" si="32"/>
        <v>0</v>
      </c>
      <c r="H280" s="148">
        <f t="shared" si="32"/>
        <v>0</v>
      </c>
      <c r="I280" s="141"/>
      <c r="J280" s="141"/>
      <c r="K280" s="26"/>
      <c r="L280" s="2"/>
    </row>
    <row r="281" spans="1:12" ht="22.5" hidden="1">
      <c r="A281" s="88" t="s">
        <v>167</v>
      </c>
      <c r="B281" s="14" t="s">
        <v>85</v>
      </c>
      <c r="C281" s="14" t="s">
        <v>168</v>
      </c>
      <c r="D281" s="14" t="s">
        <v>47</v>
      </c>
      <c r="E281" s="35" t="s">
        <v>48</v>
      </c>
      <c r="F281" s="141"/>
      <c r="G281" s="156"/>
      <c r="H281" s="148"/>
      <c r="I281" s="141"/>
      <c r="J281" s="141"/>
      <c r="K281" s="26"/>
      <c r="L281" s="2"/>
    </row>
    <row r="282" spans="1:14" ht="33.75" hidden="1">
      <c r="A282" s="88" t="s">
        <v>66</v>
      </c>
      <c r="B282" s="20" t="s">
        <v>85</v>
      </c>
      <c r="C282" s="20" t="s">
        <v>62</v>
      </c>
      <c r="D282" s="20"/>
      <c r="E282" s="38" t="s">
        <v>180</v>
      </c>
      <c r="F282" s="142">
        <f aca="true" t="shared" si="33" ref="F282:H284">F283</f>
        <v>0</v>
      </c>
      <c r="G282" s="157">
        <f t="shared" si="33"/>
        <v>0</v>
      </c>
      <c r="H282" s="144">
        <f t="shared" si="33"/>
        <v>0</v>
      </c>
      <c r="I282" s="142"/>
      <c r="J282" s="142"/>
      <c r="K282" s="228"/>
      <c r="L282" s="228"/>
      <c r="M282" s="228"/>
      <c r="N282" s="228"/>
    </row>
    <row r="283" spans="1:12" ht="33.75" hidden="1">
      <c r="A283" s="88" t="s">
        <v>66</v>
      </c>
      <c r="B283" s="14" t="s">
        <v>85</v>
      </c>
      <c r="C283" s="14" t="s">
        <v>65</v>
      </c>
      <c r="D283" s="14"/>
      <c r="E283" s="53" t="s">
        <v>4</v>
      </c>
      <c r="F283" s="141">
        <f t="shared" si="33"/>
        <v>0</v>
      </c>
      <c r="G283" s="156">
        <f t="shared" si="33"/>
        <v>0</v>
      </c>
      <c r="H283" s="148">
        <f t="shared" si="33"/>
        <v>0</v>
      </c>
      <c r="I283" s="141"/>
      <c r="J283" s="141"/>
      <c r="K283" s="26"/>
      <c r="L283" s="2"/>
    </row>
    <row r="284" spans="1:12" ht="12.75" hidden="1">
      <c r="A284" s="88" t="s">
        <v>66</v>
      </c>
      <c r="B284" s="14" t="s">
        <v>85</v>
      </c>
      <c r="C284" s="14" t="s">
        <v>94</v>
      </c>
      <c r="D284" s="14"/>
      <c r="E284" s="35" t="s">
        <v>64</v>
      </c>
      <c r="F284" s="141">
        <f t="shared" si="33"/>
        <v>0</v>
      </c>
      <c r="G284" s="156">
        <f t="shared" si="33"/>
        <v>0</v>
      </c>
      <c r="H284" s="148">
        <f t="shared" si="33"/>
        <v>0</v>
      </c>
      <c r="I284" s="141"/>
      <c r="J284" s="141"/>
      <c r="K284" s="26"/>
      <c r="L284" s="2"/>
    </row>
    <row r="285" spans="1:12" ht="12.75" hidden="1">
      <c r="A285" s="88" t="s">
        <v>66</v>
      </c>
      <c r="B285" s="14" t="s">
        <v>85</v>
      </c>
      <c r="C285" s="14" t="s">
        <v>134</v>
      </c>
      <c r="D285" s="14"/>
      <c r="E285" s="35" t="s">
        <v>128</v>
      </c>
      <c r="F285" s="141">
        <f>F286+F290+F294+F298+F302+F306+F310+F314</f>
        <v>0</v>
      </c>
      <c r="G285" s="156">
        <f>G286+G290+G294+G298+G302+G306+G310+G314</f>
        <v>0</v>
      </c>
      <c r="H285" s="148">
        <f>H286+H290+H294+H298+H302+H306+H310+H314</f>
        <v>0</v>
      </c>
      <c r="I285" s="141"/>
      <c r="J285" s="141"/>
      <c r="K285" s="26"/>
      <c r="L285" s="2"/>
    </row>
    <row r="286" spans="1:12" ht="22.5" hidden="1">
      <c r="A286" s="88" t="s">
        <v>66</v>
      </c>
      <c r="B286" s="14" t="s">
        <v>85</v>
      </c>
      <c r="C286" s="14" t="s">
        <v>135</v>
      </c>
      <c r="D286" s="14"/>
      <c r="E286" s="35" t="s">
        <v>136</v>
      </c>
      <c r="F286" s="141">
        <f>F287</f>
        <v>0</v>
      </c>
      <c r="G286" s="156">
        <f aca="true" t="shared" si="34" ref="G286:H288">G287</f>
        <v>0</v>
      </c>
      <c r="H286" s="148">
        <f t="shared" si="34"/>
        <v>0</v>
      </c>
      <c r="I286" s="141"/>
      <c r="J286" s="141"/>
      <c r="K286" s="26"/>
      <c r="L286" s="2"/>
    </row>
    <row r="287" spans="1:12" ht="22.5" hidden="1">
      <c r="A287" s="88" t="s">
        <v>66</v>
      </c>
      <c r="B287" s="14" t="s">
        <v>85</v>
      </c>
      <c r="C287" s="14" t="s">
        <v>135</v>
      </c>
      <c r="D287" s="14" t="s">
        <v>55</v>
      </c>
      <c r="E287" s="36" t="s">
        <v>56</v>
      </c>
      <c r="F287" s="141">
        <f>F288</f>
        <v>0</v>
      </c>
      <c r="G287" s="156">
        <f t="shared" si="34"/>
        <v>0</v>
      </c>
      <c r="H287" s="148">
        <f t="shared" si="34"/>
        <v>0</v>
      </c>
      <c r="I287" s="141"/>
      <c r="J287" s="141"/>
      <c r="K287" s="26"/>
      <c r="L287" s="2"/>
    </row>
    <row r="288" spans="1:12" ht="22.5" hidden="1">
      <c r="A288" s="88" t="s">
        <v>66</v>
      </c>
      <c r="B288" s="14" t="s">
        <v>85</v>
      </c>
      <c r="C288" s="14" t="s">
        <v>135</v>
      </c>
      <c r="D288" s="14" t="s">
        <v>54</v>
      </c>
      <c r="E288" s="36" t="s">
        <v>57</v>
      </c>
      <c r="F288" s="141">
        <f>F289</f>
        <v>0</v>
      </c>
      <c r="G288" s="156">
        <f t="shared" si="34"/>
        <v>0</v>
      </c>
      <c r="H288" s="148">
        <f t="shared" si="34"/>
        <v>0</v>
      </c>
      <c r="I288" s="141"/>
      <c r="J288" s="141"/>
      <c r="K288" s="26"/>
      <c r="L288" s="2"/>
    </row>
    <row r="289" spans="1:12" ht="22.5" hidden="1">
      <c r="A289" s="88" t="s">
        <v>66</v>
      </c>
      <c r="B289" s="14" t="s">
        <v>85</v>
      </c>
      <c r="C289" s="14" t="s">
        <v>135</v>
      </c>
      <c r="D289" s="14" t="s">
        <v>47</v>
      </c>
      <c r="E289" s="35" t="s">
        <v>48</v>
      </c>
      <c r="F289" s="141">
        <v>0</v>
      </c>
      <c r="G289" s="156"/>
      <c r="H289" s="148"/>
      <c r="I289" s="141"/>
      <c r="J289" s="141"/>
      <c r="K289" s="26"/>
      <c r="L289" s="2"/>
    </row>
    <row r="290" spans="1:12" ht="12.75" hidden="1">
      <c r="A290" s="88" t="s">
        <v>66</v>
      </c>
      <c r="B290" s="14" t="s">
        <v>85</v>
      </c>
      <c r="C290" s="14" t="s">
        <v>137</v>
      </c>
      <c r="D290" s="14"/>
      <c r="E290" s="35" t="s">
        <v>138</v>
      </c>
      <c r="F290" s="141">
        <f>F291</f>
        <v>0</v>
      </c>
      <c r="G290" s="156">
        <f aca="true" t="shared" si="35" ref="G290:H292">G291</f>
        <v>0</v>
      </c>
      <c r="H290" s="148">
        <f t="shared" si="35"/>
        <v>0</v>
      </c>
      <c r="I290" s="141"/>
      <c r="J290" s="141"/>
      <c r="K290" s="26"/>
      <c r="L290" s="2"/>
    </row>
    <row r="291" spans="1:12" ht="22.5" hidden="1">
      <c r="A291" s="88" t="s">
        <v>66</v>
      </c>
      <c r="B291" s="14" t="s">
        <v>85</v>
      </c>
      <c r="C291" s="14" t="s">
        <v>137</v>
      </c>
      <c r="D291" s="14" t="s">
        <v>55</v>
      </c>
      <c r="E291" s="36" t="s">
        <v>56</v>
      </c>
      <c r="F291" s="141">
        <f>F292</f>
        <v>0</v>
      </c>
      <c r="G291" s="156">
        <f t="shared" si="35"/>
        <v>0</v>
      </c>
      <c r="H291" s="148">
        <f t="shared" si="35"/>
        <v>0</v>
      </c>
      <c r="I291" s="141"/>
      <c r="J291" s="141"/>
      <c r="K291" s="26"/>
      <c r="L291" s="2"/>
    </row>
    <row r="292" spans="1:12" ht="22.5" hidden="1">
      <c r="A292" s="88" t="s">
        <v>66</v>
      </c>
      <c r="B292" s="14" t="s">
        <v>85</v>
      </c>
      <c r="C292" s="14" t="s">
        <v>137</v>
      </c>
      <c r="D292" s="14" t="s">
        <v>54</v>
      </c>
      <c r="E292" s="36" t="s">
        <v>57</v>
      </c>
      <c r="F292" s="141">
        <f>F293</f>
        <v>0</v>
      </c>
      <c r="G292" s="156">
        <f t="shared" si="35"/>
        <v>0</v>
      </c>
      <c r="H292" s="148">
        <f t="shared" si="35"/>
        <v>0</v>
      </c>
      <c r="I292" s="141"/>
      <c r="J292" s="141"/>
      <c r="K292" s="26"/>
      <c r="L292" s="2"/>
    </row>
    <row r="293" spans="1:12" ht="22.5" hidden="1">
      <c r="A293" s="88" t="s">
        <v>66</v>
      </c>
      <c r="B293" s="14" t="s">
        <v>85</v>
      </c>
      <c r="C293" s="14" t="s">
        <v>137</v>
      </c>
      <c r="D293" s="14" t="s">
        <v>47</v>
      </c>
      <c r="E293" s="35" t="s">
        <v>48</v>
      </c>
      <c r="F293" s="141">
        <v>0</v>
      </c>
      <c r="G293" s="156"/>
      <c r="H293" s="148"/>
      <c r="I293" s="141"/>
      <c r="J293" s="141"/>
      <c r="K293" s="26"/>
      <c r="L293" s="2"/>
    </row>
    <row r="294" spans="1:12" ht="22.5" hidden="1">
      <c r="A294" s="88" t="s">
        <v>66</v>
      </c>
      <c r="B294" s="14" t="s">
        <v>85</v>
      </c>
      <c r="C294" s="14" t="s">
        <v>139</v>
      </c>
      <c r="D294" s="14"/>
      <c r="E294" s="35" t="s">
        <v>140</v>
      </c>
      <c r="F294" s="141">
        <f>F295</f>
        <v>0</v>
      </c>
      <c r="G294" s="156">
        <f aca="true" t="shared" si="36" ref="G294:H296">G295</f>
        <v>0</v>
      </c>
      <c r="H294" s="148">
        <f t="shared" si="36"/>
        <v>0</v>
      </c>
      <c r="I294" s="141"/>
      <c r="J294" s="141"/>
      <c r="K294" s="26"/>
      <c r="L294" s="2"/>
    </row>
    <row r="295" spans="1:12" ht="22.5" hidden="1">
      <c r="A295" s="88" t="s">
        <v>66</v>
      </c>
      <c r="B295" s="14" t="s">
        <v>85</v>
      </c>
      <c r="C295" s="14" t="s">
        <v>139</v>
      </c>
      <c r="D295" s="14" t="s">
        <v>55</v>
      </c>
      <c r="E295" s="36" t="s">
        <v>56</v>
      </c>
      <c r="F295" s="141">
        <f>F296</f>
        <v>0</v>
      </c>
      <c r="G295" s="156">
        <f t="shared" si="36"/>
        <v>0</v>
      </c>
      <c r="H295" s="148">
        <f t="shared" si="36"/>
        <v>0</v>
      </c>
      <c r="I295" s="141"/>
      <c r="J295" s="141"/>
      <c r="K295" s="26"/>
      <c r="L295" s="2"/>
    </row>
    <row r="296" spans="1:12" ht="22.5" hidden="1">
      <c r="A296" s="88" t="s">
        <v>66</v>
      </c>
      <c r="B296" s="14" t="s">
        <v>85</v>
      </c>
      <c r="C296" s="14" t="s">
        <v>139</v>
      </c>
      <c r="D296" s="14" t="s">
        <v>54</v>
      </c>
      <c r="E296" s="36" t="s">
        <v>57</v>
      </c>
      <c r="F296" s="141">
        <f>F297</f>
        <v>0</v>
      </c>
      <c r="G296" s="156">
        <f t="shared" si="36"/>
        <v>0</v>
      </c>
      <c r="H296" s="148">
        <f t="shared" si="36"/>
        <v>0</v>
      </c>
      <c r="I296" s="141"/>
      <c r="J296" s="141"/>
      <c r="K296" s="26"/>
      <c r="L296" s="2"/>
    </row>
    <row r="297" spans="1:12" ht="22.5" hidden="1">
      <c r="A297" s="88" t="s">
        <v>66</v>
      </c>
      <c r="B297" s="14" t="s">
        <v>85</v>
      </c>
      <c r="C297" s="14" t="s">
        <v>139</v>
      </c>
      <c r="D297" s="14" t="s">
        <v>47</v>
      </c>
      <c r="E297" s="35" t="s">
        <v>48</v>
      </c>
      <c r="F297" s="141"/>
      <c r="G297" s="156"/>
      <c r="H297" s="148"/>
      <c r="I297" s="141"/>
      <c r="J297" s="141"/>
      <c r="K297" s="26"/>
      <c r="L297" s="2"/>
    </row>
    <row r="298" spans="1:12" ht="33.75" hidden="1">
      <c r="A298" s="88" t="s">
        <v>66</v>
      </c>
      <c r="B298" s="14" t="s">
        <v>85</v>
      </c>
      <c r="C298" s="14" t="s">
        <v>141</v>
      </c>
      <c r="D298" s="14"/>
      <c r="E298" s="35" t="s">
        <v>142</v>
      </c>
      <c r="F298" s="141">
        <f>F299</f>
        <v>0</v>
      </c>
      <c r="G298" s="156">
        <f aca="true" t="shared" si="37" ref="G298:H300">G299</f>
        <v>0</v>
      </c>
      <c r="H298" s="148">
        <f t="shared" si="37"/>
        <v>0</v>
      </c>
      <c r="I298" s="141"/>
      <c r="J298" s="141"/>
      <c r="K298" s="26"/>
      <c r="L298" s="2"/>
    </row>
    <row r="299" spans="1:12" ht="22.5" hidden="1">
      <c r="A299" s="88" t="s">
        <v>66</v>
      </c>
      <c r="B299" s="14" t="s">
        <v>85</v>
      </c>
      <c r="C299" s="14" t="s">
        <v>141</v>
      </c>
      <c r="D299" s="14" t="s">
        <v>55</v>
      </c>
      <c r="E299" s="36" t="s">
        <v>56</v>
      </c>
      <c r="F299" s="141">
        <f>F300</f>
        <v>0</v>
      </c>
      <c r="G299" s="156">
        <f t="shared" si="37"/>
        <v>0</v>
      </c>
      <c r="H299" s="148">
        <f t="shared" si="37"/>
        <v>0</v>
      </c>
      <c r="I299" s="141"/>
      <c r="J299" s="141"/>
      <c r="K299" s="26"/>
      <c r="L299" s="2"/>
    </row>
    <row r="300" spans="1:12" ht="22.5" hidden="1">
      <c r="A300" s="88" t="s">
        <v>66</v>
      </c>
      <c r="B300" s="14" t="s">
        <v>85</v>
      </c>
      <c r="C300" s="14" t="s">
        <v>141</v>
      </c>
      <c r="D300" s="14" t="s">
        <v>54</v>
      </c>
      <c r="E300" s="36" t="s">
        <v>57</v>
      </c>
      <c r="F300" s="141">
        <f>F301</f>
        <v>0</v>
      </c>
      <c r="G300" s="156">
        <f t="shared" si="37"/>
        <v>0</v>
      </c>
      <c r="H300" s="148">
        <f t="shared" si="37"/>
        <v>0</v>
      </c>
      <c r="I300" s="141"/>
      <c r="J300" s="141"/>
      <c r="K300" s="26"/>
      <c r="L300" s="2"/>
    </row>
    <row r="301" spans="1:12" ht="22.5" hidden="1">
      <c r="A301" s="88" t="s">
        <v>66</v>
      </c>
      <c r="B301" s="14" t="s">
        <v>85</v>
      </c>
      <c r="C301" s="14" t="s">
        <v>141</v>
      </c>
      <c r="D301" s="14" t="s">
        <v>47</v>
      </c>
      <c r="E301" s="35" t="s">
        <v>48</v>
      </c>
      <c r="F301" s="141"/>
      <c r="G301" s="156"/>
      <c r="H301" s="148"/>
      <c r="I301" s="141"/>
      <c r="J301" s="141"/>
      <c r="K301" s="26"/>
      <c r="L301" s="2"/>
    </row>
    <row r="302" spans="1:12" ht="22.5" hidden="1">
      <c r="A302" s="88" t="s">
        <v>66</v>
      </c>
      <c r="B302" s="14" t="s">
        <v>85</v>
      </c>
      <c r="C302" s="14" t="s">
        <v>143</v>
      </c>
      <c r="D302" s="14"/>
      <c r="E302" s="35" t="s">
        <v>144</v>
      </c>
      <c r="F302" s="141">
        <f>F303</f>
        <v>0</v>
      </c>
      <c r="G302" s="156">
        <f aca="true" t="shared" si="38" ref="G302:H304">G303</f>
        <v>0</v>
      </c>
      <c r="H302" s="148">
        <f t="shared" si="38"/>
        <v>0</v>
      </c>
      <c r="I302" s="141"/>
      <c r="J302" s="141"/>
      <c r="K302" s="26"/>
      <c r="L302" s="2"/>
    </row>
    <row r="303" spans="1:12" ht="22.5" hidden="1">
      <c r="A303" s="88" t="s">
        <v>66</v>
      </c>
      <c r="B303" s="14" t="s">
        <v>85</v>
      </c>
      <c r="C303" s="14" t="s">
        <v>143</v>
      </c>
      <c r="D303" s="14" t="s">
        <v>55</v>
      </c>
      <c r="E303" s="36" t="s">
        <v>56</v>
      </c>
      <c r="F303" s="141">
        <f>F304</f>
        <v>0</v>
      </c>
      <c r="G303" s="156">
        <f t="shared" si="38"/>
        <v>0</v>
      </c>
      <c r="H303" s="148">
        <f t="shared" si="38"/>
        <v>0</v>
      </c>
      <c r="I303" s="141"/>
      <c r="J303" s="141"/>
      <c r="K303" s="26"/>
      <c r="L303" s="2"/>
    </row>
    <row r="304" spans="1:12" ht="22.5" hidden="1">
      <c r="A304" s="88" t="s">
        <v>66</v>
      </c>
      <c r="B304" s="14" t="s">
        <v>85</v>
      </c>
      <c r="C304" s="14" t="s">
        <v>143</v>
      </c>
      <c r="D304" s="14" t="s">
        <v>54</v>
      </c>
      <c r="E304" s="36" t="s">
        <v>57</v>
      </c>
      <c r="F304" s="141">
        <f>F305</f>
        <v>0</v>
      </c>
      <c r="G304" s="156">
        <f t="shared" si="38"/>
        <v>0</v>
      </c>
      <c r="H304" s="148">
        <f t="shared" si="38"/>
        <v>0</v>
      </c>
      <c r="I304" s="141"/>
      <c r="J304" s="141"/>
      <c r="K304" s="26"/>
      <c r="L304" s="2"/>
    </row>
    <row r="305" spans="1:12" ht="22.5" hidden="1">
      <c r="A305" s="88" t="s">
        <v>66</v>
      </c>
      <c r="B305" s="14" t="s">
        <v>85</v>
      </c>
      <c r="C305" s="14" t="s">
        <v>143</v>
      </c>
      <c r="D305" s="14" t="s">
        <v>47</v>
      </c>
      <c r="E305" s="35" t="s">
        <v>48</v>
      </c>
      <c r="F305" s="141"/>
      <c r="G305" s="156"/>
      <c r="H305" s="148"/>
      <c r="I305" s="141"/>
      <c r="J305" s="141"/>
      <c r="K305" s="26"/>
      <c r="L305" s="2"/>
    </row>
    <row r="306" spans="1:12" ht="22.5" hidden="1">
      <c r="A306" s="88" t="s">
        <v>66</v>
      </c>
      <c r="B306" s="14" t="s">
        <v>85</v>
      </c>
      <c r="C306" s="14" t="s">
        <v>145</v>
      </c>
      <c r="D306" s="14"/>
      <c r="E306" s="35" t="s">
        <v>146</v>
      </c>
      <c r="F306" s="141">
        <f>F307</f>
        <v>0</v>
      </c>
      <c r="G306" s="156">
        <f aca="true" t="shared" si="39" ref="G306:H308">G307</f>
        <v>0</v>
      </c>
      <c r="H306" s="148">
        <f t="shared" si="39"/>
        <v>0</v>
      </c>
      <c r="I306" s="141"/>
      <c r="J306" s="141"/>
      <c r="K306" s="26"/>
      <c r="L306" s="2"/>
    </row>
    <row r="307" spans="1:12" ht="22.5" hidden="1">
      <c r="A307" s="88" t="s">
        <v>66</v>
      </c>
      <c r="B307" s="14" t="s">
        <v>85</v>
      </c>
      <c r="C307" s="14" t="s">
        <v>145</v>
      </c>
      <c r="D307" s="14" t="s">
        <v>55</v>
      </c>
      <c r="E307" s="36" t="s">
        <v>56</v>
      </c>
      <c r="F307" s="141">
        <f>F308</f>
        <v>0</v>
      </c>
      <c r="G307" s="156">
        <f t="shared" si="39"/>
        <v>0</v>
      </c>
      <c r="H307" s="148">
        <f t="shared" si="39"/>
        <v>0</v>
      </c>
      <c r="I307" s="141"/>
      <c r="J307" s="141"/>
      <c r="K307" s="26"/>
      <c r="L307" s="2"/>
    </row>
    <row r="308" spans="1:12" ht="22.5" hidden="1">
      <c r="A308" s="88" t="s">
        <v>66</v>
      </c>
      <c r="B308" s="14" t="s">
        <v>85</v>
      </c>
      <c r="C308" s="14" t="s">
        <v>145</v>
      </c>
      <c r="D308" s="14" t="s">
        <v>54</v>
      </c>
      <c r="E308" s="36" t="s">
        <v>57</v>
      </c>
      <c r="F308" s="141">
        <f>F309</f>
        <v>0</v>
      </c>
      <c r="G308" s="156">
        <f t="shared" si="39"/>
        <v>0</v>
      </c>
      <c r="H308" s="148">
        <f t="shared" si="39"/>
        <v>0</v>
      </c>
      <c r="I308" s="141"/>
      <c r="J308" s="141"/>
      <c r="K308" s="26"/>
      <c r="L308" s="2"/>
    </row>
    <row r="309" spans="1:12" ht="22.5" hidden="1">
      <c r="A309" s="88" t="s">
        <v>66</v>
      </c>
      <c r="B309" s="14" t="s">
        <v>85</v>
      </c>
      <c r="C309" s="14" t="s">
        <v>145</v>
      </c>
      <c r="D309" s="14" t="s">
        <v>47</v>
      </c>
      <c r="E309" s="35" t="s">
        <v>48</v>
      </c>
      <c r="F309" s="141"/>
      <c r="G309" s="156"/>
      <c r="H309" s="148"/>
      <c r="I309" s="141"/>
      <c r="J309" s="141"/>
      <c r="K309" s="26"/>
      <c r="L309" s="2"/>
    </row>
    <row r="310" spans="1:12" ht="33.75" hidden="1">
      <c r="A310" s="88" t="s">
        <v>66</v>
      </c>
      <c r="B310" s="14" t="s">
        <v>85</v>
      </c>
      <c r="C310" s="14" t="s">
        <v>147</v>
      </c>
      <c r="D310" s="14"/>
      <c r="E310" s="35" t="s">
        <v>148</v>
      </c>
      <c r="F310" s="141">
        <f aca="true" t="shared" si="40" ref="F310:H312">F311</f>
        <v>0</v>
      </c>
      <c r="G310" s="156">
        <f t="shared" si="40"/>
        <v>0</v>
      </c>
      <c r="H310" s="148">
        <f t="shared" si="40"/>
        <v>0</v>
      </c>
      <c r="I310" s="141"/>
      <c r="J310" s="141"/>
      <c r="K310" s="26"/>
      <c r="L310" s="2"/>
    </row>
    <row r="311" spans="1:12" ht="22.5" hidden="1">
      <c r="A311" s="88" t="s">
        <v>66</v>
      </c>
      <c r="B311" s="14" t="s">
        <v>85</v>
      </c>
      <c r="C311" s="14" t="s">
        <v>147</v>
      </c>
      <c r="D311" s="14" t="s">
        <v>55</v>
      </c>
      <c r="E311" s="36" t="s">
        <v>56</v>
      </c>
      <c r="F311" s="141">
        <f t="shared" si="40"/>
        <v>0</v>
      </c>
      <c r="G311" s="156">
        <f t="shared" si="40"/>
        <v>0</v>
      </c>
      <c r="H311" s="148">
        <f t="shared" si="40"/>
        <v>0</v>
      </c>
      <c r="I311" s="141"/>
      <c r="J311" s="141"/>
      <c r="K311" s="26"/>
      <c r="L311" s="2"/>
    </row>
    <row r="312" spans="1:12" ht="22.5" hidden="1">
      <c r="A312" s="88" t="s">
        <v>66</v>
      </c>
      <c r="B312" s="14" t="s">
        <v>85</v>
      </c>
      <c r="C312" s="14" t="s">
        <v>147</v>
      </c>
      <c r="D312" s="14" t="s">
        <v>54</v>
      </c>
      <c r="E312" s="36" t="s">
        <v>57</v>
      </c>
      <c r="F312" s="141">
        <f t="shared" si="40"/>
        <v>0</v>
      </c>
      <c r="G312" s="156">
        <f t="shared" si="40"/>
        <v>0</v>
      </c>
      <c r="H312" s="148">
        <f t="shared" si="40"/>
        <v>0</v>
      </c>
      <c r="I312" s="141"/>
      <c r="J312" s="141"/>
      <c r="K312" s="26"/>
      <c r="L312" s="2"/>
    </row>
    <row r="313" spans="1:12" ht="22.5" hidden="1">
      <c r="A313" s="88" t="s">
        <v>66</v>
      </c>
      <c r="B313" s="14" t="s">
        <v>85</v>
      </c>
      <c r="C313" s="14" t="s">
        <v>147</v>
      </c>
      <c r="D313" s="14" t="s">
        <v>47</v>
      </c>
      <c r="E313" s="35" t="s">
        <v>48</v>
      </c>
      <c r="F313" s="141"/>
      <c r="G313" s="156"/>
      <c r="H313" s="148"/>
      <c r="I313" s="141"/>
      <c r="J313" s="141"/>
      <c r="K313" s="26"/>
      <c r="L313" s="2"/>
    </row>
    <row r="314" spans="1:12" ht="22.5" hidden="1">
      <c r="A314" s="88" t="s">
        <v>66</v>
      </c>
      <c r="B314" s="14" t="s">
        <v>85</v>
      </c>
      <c r="C314" s="14" t="s">
        <v>150</v>
      </c>
      <c r="D314" s="14"/>
      <c r="E314" s="35" t="s">
        <v>5</v>
      </c>
      <c r="F314" s="141">
        <f>F315</f>
        <v>0</v>
      </c>
      <c r="G314" s="156">
        <f aca="true" t="shared" si="41" ref="G314:H316">G315</f>
        <v>0</v>
      </c>
      <c r="H314" s="148">
        <f t="shared" si="41"/>
        <v>0</v>
      </c>
      <c r="I314" s="141"/>
      <c r="J314" s="141"/>
      <c r="K314" s="26"/>
      <c r="L314" s="2"/>
    </row>
    <row r="315" spans="1:12" ht="22.5" hidden="1">
      <c r="A315" s="88" t="s">
        <v>66</v>
      </c>
      <c r="B315" s="14" t="s">
        <v>85</v>
      </c>
      <c r="C315" s="14" t="s">
        <v>150</v>
      </c>
      <c r="D315" s="14" t="s">
        <v>55</v>
      </c>
      <c r="E315" s="36" t="s">
        <v>56</v>
      </c>
      <c r="F315" s="141">
        <f>F316</f>
        <v>0</v>
      </c>
      <c r="G315" s="156">
        <f t="shared" si="41"/>
        <v>0</v>
      </c>
      <c r="H315" s="148">
        <f t="shared" si="41"/>
        <v>0</v>
      </c>
      <c r="I315" s="141"/>
      <c r="J315" s="141"/>
      <c r="K315" s="26"/>
      <c r="L315" s="2"/>
    </row>
    <row r="316" spans="1:12" ht="22.5" hidden="1">
      <c r="A316" s="88" t="s">
        <v>66</v>
      </c>
      <c r="B316" s="14" t="s">
        <v>85</v>
      </c>
      <c r="C316" s="14" t="s">
        <v>150</v>
      </c>
      <c r="D316" s="14" t="s">
        <v>54</v>
      </c>
      <c r="E316" s="36" t="s">
        <v>57</v>
      </c>
      <c r="F316" s="141">
        <f>F317</f>
        <v>0</v>
      </c>
      <c r="G316" s="156">
        <f t="shared" si="41"/>
        <v>0</v>
      </c>
      <c r="H316" s="148">
        <f t="shared" si="41"/>
        <v>0</v>
      </c>
      <c r="I316" s="141"/>
      <c r="J316" s="141"/>
      <c r="K316" s="26"/>
      <c r="L316" s="2"/>
    </row>
    <row r="317" spans="1:12" ht="22.5" hidden="1">
      <c r="A317" s="88" t="s">
        <v>66</v>
      </c>
      <c r="B317" s="14" t="s">
        <v>85</v>
      </c>
      <c r="C317" s="14" t="s">
        <v>150</v>
      </c>
      <c r="D317" s="14" t="s">
        <v>47</v>
      </c>
      <c r="E317" s="35" t="s">
        <v>48</v>
      </c>
      <c r="F317" s="141"/>
      <c r="G317" s="156"/>
      <c r="H317" s="148"/>
      <c r="I317" s="141"/>
      <c r="J317" s="141"/>
      <c r="K317" s="26"/>
      <c r="L317" s="2"/>
    </row>
    <row r="318" spans="1:12" ht="33.75">
      <c r="A318" s="88" t="s">
        <v>66</v>
      </c>
      <c r="B318" s="20" t="s">
        <v>85</v>
      </c>
      <c r="C318" s="20" t="s">
        <v>282</v>
      </c>
      <c r="D318" s="20"/>
      <c r="E318" s="38" t="s">
        <v>445</v>
      </c>
      <c r="F318" s="142">
        <f>F319+F334+F342</f>
        <v>5167.2</v>
      </c>
      <c r="G318" s="142">
        <f>G319+G334+G342</f>
        <v>0</v>
      </c>
      <c r="H318" s="142">
        <f>H319+H334+H342</f>
        <v>0</v>
      </c>
      <c r="I318" s="142">
        <f>I319+I334+I342</f>
        <v>6750</v>
      </c>
      <c r="J318" s="142">
        <f>J319+J334+J342</f>
        <v>5833</v>
      </c>
      <c r="K318" s="26"/>
      <c r="L318" s="2"/>
    </row>
    <row r="319" spans="1:12" ht="32.25">
      <c r="A319" s="88" t="s">
        <v>66</v>
      </c>
      <c r="B319" s="20" t="s">
        <v>85</v>
      </c>
      <c r="C319" s="20" t="s">
        <v>294</v>
      </c>
      <c r="D319" s="20"/>
      <c r="E319" s="176" t="s">
        <v>133</v>
      </c>
      <c r="F319" s="142">
        <f>F320+F330</f>
        <v>4367.2</v>
      </c>
      <c r="G319" s="142">
        <f>G320+G330</f>
        <v>0</v>
      </c>
      <c r="H319" s="142">
        <f>H320+H330</f>
        <v>0</v>
      </c>
      <c r="I319" s="142">
        <f>I320+I330</f>
        <v>4450</v>
      </c>
      <c r="J319" s="142">
        <f>J320+J330</f>
        <v>4453</v>
      </c>
      <c r="K319" s="26"/>
      <c r="L319" s="2"/>
    </row>
    <row r="320" spans="1:12" ht="22.5">
      <c r="A320" s="88" t="s">
        <v>66</v>
      </c>
      <c r="B320" s="14" t="s">
        <v>85</v>
      </c>
      <c r="C320" s="14" t="s">
        <v>295</v>
      </c>
      <c r="D320" s="14"/>
      <c r="E320" s="35" t="s">
        <v>95</v>
      </c>
      <c r="F320" s="141">
        <f>F321</f>
        <v>1800</v>
      </c>
      <c r="G320" s="141">
        <f>G321</f>
        <v>0</v>
      </c>
      <c r="H320" s="141">
        <f>H321</f>
        <v>0</v>
      </c>
      <c r="I320" s="141">
        <f>I321</f>
        <v>2100</v>
      </c>
      <c r="J320" s="141">
        <f>J321</f>
        <v>2100</v>
      </c>
      <c r="K320" s="26"/>
      <c r="L320" s="2"/>
    </row>
    <row r="321" spans="1:12" ht="12.75">
      <c r="A321" s="88" t="s">
        <v>66</v>
      </c>
      <c r="B321" s="14" t="s">
        <v>85</v>
      </c>
      <c r="C321" s="14" t="s">
        <v>296</v>
      </c>
      <c r="D321" s="14"/>
      <c r="E321" s="35" t="s">
        <v>215</v>
      </c>
      <c r="F321" s="141">
        <f>F322+F324+F327</f>
        <v>1800</v>
      </c>
      <c r="G321" s="141">
        <f>G322+G324+G327</f>
        <v>0</v>
      </c>
      <c r="H321" s="141">
        <f>H322+H324+H327</f>
        <v>0</v>
      </c>
      <c r="I321" s="141">
        <f>I322+I324+I327</f>
        <v>2100</v>
      </c>
      <c r="J321" s="141">
        <f>J322+J324+J327</f>
        <v>2100</v>
      </c>
      <c r="K321" s="26"/>
      <c r="L321" s="2"/>
    </row>
    <row r="322" spans="1:12" ht="22.5">
      <c r="A322" s="88" t="s">
        <v>66</v>
      </c>
      <c r="B322" s="14" t="s">
        <v>85</v>
      </c>
      <c r="C322" s="14" t="s">
        <v>320</v>
      </c>
      <c r="D322" s="14"/>
      <c r="E322" s="53" t="s">
        <v>96</v>
      </c>
      <c r="F322" s="141">
        <f>F323</f>
        <v>1800</v>
      </c>
      <c r="G322" s="141">
        <f>G323</f>
        <v>0</v>
      </c>
      <c r="H322" s="141">
        <f>H323</f>
        <v>0</v>
      </c>
      <c r="I322" s="141">
        <f>I323</f>
        <v>2100</v>
      </c>
      <c r="J322" s="141">
        <f>J323</f>
        <v>2100</v>
      </c>
      <c r="K322" s="26"/>
      <c r="L322" s="2"/>
    </row>
    <row r="323" spans="1:12" ht="22.5">
      <c r="A323" s="88" t="s">
        <v>66</v>
      </c>
      <c r="B323" s="14" t="s">
        <v>85</v>
      </c>
      <c r="C323" s="14" t="s">
        <v>320</v>
      </c>
      <c r="D323" s="14" t="s">
        <v>55</v>
      </c>
      <c r="E323" s="36" t="s">
        <v>413</v>
      </c>
      <c r="F323" s="141">
        <v>1800</v>
      </c>
      <c r="G323" s="156"/>
      <c r="H323" s="147"/>
      <c r="I323" s="141">
        <v>2100</v>
      </c>
      <c r="J323" s="141">
        <v>2100</v>
      </c>
      <c r="K323" s="26"/>
      <c r="L323" s="2"/>
    </row>
    <row r="324" spans="1:12" ht="22.5" hidden="1">
      <c r="A324" s="88" t="s">
        <v>66</v>
      </c>
      <c r="B324" s="14" t="s">
        <v>85</v>
      </c>
      <c r="C324" s="14" t="s">
        <v>321</v>
      </c>
      <c r="D324" s="14"/>
      <c r="E324" s="53" t="s">
        <v>154</v>
      </c>
      <c r="F324" s="141">
        <f>F325+F326</f>
        <v>0</v>
      </c>
      <c r="G324" s="141">
        <f>G325+G326</f>
        <v>0</v>
      </c>
      <c r="H324" s="141">
        <f>H325+H326</f>
        <v>0</v>
      </c>
      <c r="I324" s="141">
        <f>I325+I326</f>
        <v>0</v>
      </c>
      <c r="J324" s="141">
        <f>J325+J326</f>
        <v>0</v>
      </c>
      <c r="K324" s="26"/>
      <c r="L324" s="2"/>
    </row>
    <row r="325" spans="1:12" ht="26.25" customHeight="1" hidden="1">
      <c r="A325" s="88" t="s">
        <v>66</v>
      </c>
      <c r="B325" s="14" t="s">
        <v>85</v>
      </c>
      <c r="C325" s="14" t="s">
        <v>321</v>
      </c>
      <c r="D325" s="14" t="s">
        <v>55</v>
      </c>
      <c r="E325" s="36" t="s">
        <v>413</v>
      </c>
      <c r="F325" s="141"/>
      <c r="G325" s="156"/>
      <c r="H325" s="147"/>
      <c r="I325" s="141"/>
      <c r="J325" s="141"/>
      <c r="K325" s="26"/>
      <c r="L325" s="2"/>
    </row>
    <row r="326" spans="1:12" ht="12.75" hidden="1">
      <c r="A326" s="88" t="s">
        <v>66</v>
      </c>
      <c r="B326" s="14" t="s">
        <v>85</v>
      </c>
      <c r="C326" s="14" t="s">
        <v>321</v>
      </c>
      <c r="D326" s="14" t="s">
        <v>58</v>
      </c>
      <c r="E326" s="77" t="s">
        <v>153</v>
      </c>
      <c r="F326" s="141"/>
      <c r="G326" s="156"/>
      <c r="H326" s="147"/>
      <c r="I326" s="141"/>
      <c r="J326" s="141"/>
      <c r="K326" s="26"/>
      <c r="L326" s="2"/>
    </row>
    <row r="327" spans="1:12" ht="24.75" customHeight="1" hidden="1">
      <c r="A327" s="88" t="s">
        <v>66</v>
      </c>
      <c r="B327" s="14" t="s">
        <v>85</v>
      </c>
      <c r="C327" s="14" t="s">
        <v>353</v>
      </c>
      <c r="D327" s="14"/>
      <c r="E327" s="77" t="s">
        <v>355</v>
      </c>
      <c r="F327" s="141">
        <f>F328</f>
        <v>0</v>
      </c>
      <c r="G327" s="141">
        <f aca="true" t="shared" si="42" ref="G327:J328">G328</f>
        <v>0</v>
      </c>
      <c r="H327" s="141">
        <f t="shared" si="42"/>
        <v>0</v>
      </c>
      <c r="I327" s="141">
        <f t="shared" si="42"/>
        <v>0</v>
      </c>
      <c r="J327" s="141">
        <f t="shared" si="42"/>
        <v>0</v>
      </c>
      <c r="K327" s="26"/>
      <c r="L327" s="2"/>
    </row>
    <row r="328" spans="1:12" ht="12.75" hidden="1">
      <c r="A328" s="88" t="s">
        <v>66</v>
      </c>
      <c r="B328" s="14" t="s">
        <v>85</v>
      </c>
      <c r="C328" s="14" t="s">
        <v>354</v>
      </c>
      <c r="D328" s="14"/>
      <c r="E328" s="35" t="s">
        <v>64</v>
      </c>
      <c r="F328" s="141">
        <f>F329</f>
        <v>0</v>
      </c>
      <c r="G328" s="141">
        <f t="shared" si="42"/>
        <v>0</v>
      </c>
      <c r="H328" s="141">
        <f t="shared" si="42"/>
        <v>0</v>
      </c>
      <c r="I328" s="141">
        <f t="shared" si="42"/>
        <v>0</v>
      </c>
      <c r="J328" s="141">
        <f t="shared" si="42"/>
        <v>0</v>
      </c>
      <c r="K328" s="26"/>
      <c r="L328" s="2"/>
    </row>
    <row r="329" spans="1:12" ht="22.5" hidden="1">
      <c r="A329" s="88" t="s">
        <v>66</v>
      </c>
      <c r="B329" s="14" t="s">
        <v>85</v>
      </c>
      <c r="C329" s="14" t="s">
        <v>354</v>
      </c>
      <c r="D329" s="14" t="s">
        <v>55</v>
      </c>
      <c r="E329" s="36" t="s">
        <v>56</v>
      </c>
      <c r="F329" s="141">
        <f>75-75</f>
        <v>0</v>
      </c>
      <c r="G329" s="141">
        <f>75-75</f>
        <v>0</v>
      </c>
      <c r="H329" s="141">
        <f>75-75</f>
        <v>0</v>
      </c>
      <c r="I329" s="141">
        <f>75-75</f>
        <v>0</v>
      </c>
      <c r="J329" s="141">
        <f>75-75</f>
        <v>0</v>
      </c>
      <c r="K329" s="26"/>
      <c r="L329" s="2"/>
    </row>
    <row r="330" spans="1:12" ht="22.5">
      <c r="A330" s="88" t="s">
        <v>66</v>
      </c>
      <c r="B330" s="14" t="s">
        <v>85</v>
      </c>
      <c r="C330" s="14" t="s">
        <v>338</v>
      </c>
      <c r="D330" s="14"/>
      <c r="E330" s="77" t="s">
        <v>339</v>
      </c>
      <c r="F330" s="141">
        <f>F331</f>
        <v>2567.2</v>
      </c>
      <c r="G330" s="141">
        <f aca="true" t="shared" si="43" ref="G330:J331">G331</f>
        <v>0</v>
      </c>
      <c r="H330" s="141">
        <f t="shared" si="43"/>
        <v>0</v>
      </c>
      <c r="I330" s="141">
        <f t="shared" si="43"/>
        <v>2350</v>
      </c>
      <c r="J330" s="141">
        <f t="shared" si="43"/>
        <v>2353</v>
      </c>
      <c r="K330" s="26"/>
      <c r="L330" s="2"/>
    </row>
    <row r="331" spans="1:12" ht="12.75">
      <c r="A331" s="88" t="s">
        <v>66</v>
      </c>
      <c r="B331" s="14" t="s">
        <v>85</v>
      </c>
      <c r="C331" s="14" t="s">
        <v>340</v>
      </c>
      <c r="D331" s="14"/>
      <c r="E331" s="35" t="s">
        <v>215</v>
      </c>
      <c r="F331" s="141">
        <f>F332</f>
        <v>2567.2</v>
      </c>
      <c r="G331" s="141">
        <f t="shared" si="43"/>
        <v>0</v>
      </c>
      <c r="H331" s="141">
        <f t="shared" si="43"/>
        <v>0</v>
      </c>
      <c r="I331" s="141">
        <f t="shared" si="43"/>
        <v>2350</v>
      </c>
      <c r="J331" s="141">
        <f t="shared" si="43"/>
        <v>2353</v>
      </c>
      <c r="K331" s="26"/>
      <c r="L331" s="2"/>
    </row>
    <row r="332" spans="1:12" ht="22.5">
      <c r="A332" s="88" t="s">
        <v>66</v>
      </c>
      <c r="B332" s="14" t="s">
        <v>85</v>
      </c>
      <c r="C332" s="14" t="s">
        <v>341</v>
      </c>
      <c r="D332" s="14"/>
      <c r="E332" s="78" t="s">
        <v>342</v>
      </c>
      <c r="F332" s="141">
        <f>F333</f>
        <v>2567.2</v>
      </c>
      <c r="G332" s="141">
        <f>G333</f>
        <v>0</v>
      </c>
      <c r="H332" s="141">
        <f>H333</f>
        <v>0</v>
      </c>
      <c r="I332" s="141">
        <f>I333</f>
        <v>2350</v>
      </c>
      <c r="J332" s="141">
        <f>J333</f>
        <v>2353</v>
      </c>
      <c r="K332" s="26"/>
      <c r="L332" s="2"/>
    </row>
    <row r="333" spans="1:12" ht="22.5">
      <c r="A333" s="88" t="s">
        <v>66</v>
      </c>
      <c r="B333" s="14" t="s">
        <v>85</v>
      </c>
      <c r="C333" s="14" t="s">
        <v>341</v>
      </c>
      <c r="D333" s="14" t="s">
        <v>55</v>
      </c>
      <c r="E333" s="36" t="s">
        <v>413</v>
      </c>
      <c r="F333" s="141">
        <v>2567.2</v>
      </c>
      <c r="G333" s="156"/>
      <c r="H333" s="147"/>
      <c r="I333" s="141">
        <v>2350</v>
      </c>
      <c r="J333" s="141">
        <v>2353</v>
      </c>
      <c r="K333" s="26"/>
      <c r="L333" s="2"/>
    </row>
    <row r="334" spans="1:12" ht="12.75">
      <c r="A334" s="88" t="s">
        <v>66</v>
      </c>
      <c r="B334" s="20" t="s">
        <v>85</v>
      </c>
      <c r="C334" s="20" t="s">
        <v>322</v>
      </c>
      <c r="D334" s="20"/>
      <c r="E334" s="176" t="s">
        <v>91</v>
      </c>
      <c r="F334" s="142">
        <f aca="true" t="shared" si="44" ref="F334:J335">F335</f>
        <v>300</v>
      </c>
      <c r="G334" s="142">
        <f t="shared" si="44"/>
        <v>0</v>
      </c>
      <c r="H334" s="142">
        <f t="shared" si="44"/>
        <v>0</v>
      </c>
      <c r="I334" s="142">
        <f t="shared" si="44"/>
        <v>1200</v>
      </c>
      <c r="J334" s="142">
        <f t="shared" si="44"/>
        <v>300</v>
      </c>
      <c r="K334" s="26"/>
      <c r="L334" s="2"/>
    </row>
    <row r="335" spans="1:12" ht="22.5">
      <c r="A335" s="88" t="s">
        <v>66</v>
      </c>
      <c r="B335" s="14" t="s">
        <v>85</v>
      </c>
      <c r="C335" s="14" t="s">
        <v>323</v>
      </c>
      <c r="D335" s="14"/>
      <c r="E335" s="55" t="s">
        <v>324</v>
      </c>
      <c r="F335" s="141">
        <f t="shared" si="44"/>
        <v>300</v>
      </c>
      <c r="G335" s="141">
        <f t="shared" si="44"/>
        <v>0</v>
      </c>
      <c r="H335" s="141">
        <f t="shared" si="44"/>
        <v>0</v>
      </c>
      <c r="I335" s="141">
        <f t="shared" si="44"/>
        <v>1200</v>
      </c>
      <c r="J335" s="141">
        <f t="shared" si="44"/>
        <v>300</v>
      </c>
      <c r="K335" s="26"/>
      <c r="L335" s="2"/>
    </row>
    <row r="336" spans="1:12" ht="48" customHeight="1">
      <c r="A336" s="88" t="s">
        <v>66</v>
      </c>
      <c r="B336" s="14" t="s">
        <v>85</v>
      </c>
      <c r="C336" s="14" t="s">
        <v>401</v>
      </c>
      <c r="D336" s="14"/>
      <c r="E336" s="35" t="s">
        <v>403</v>
      </c>
      <c r="F336" s="141">
        <f>F337+F339</f>
        <v>300</v>
      </c>
      <c r="G336" s="141">
        <f>G337+G339</f>
        <v>0</v>
      </c>
      <c r="H336" s="141">
        <f>H337+H339</f>
        <v>0</v>
      </c>
      <c r="I336" s="141">
        <f>I337+I339</f>
        <v>1200</v>
      </c>
      <c r="J336" s="141">
        <f>J337+J339</f>
        <v>300</v>
      </c>
      <c r="K336" s="26"/>
      <c r="L336" s="2"/>
    </row>
    <row r="337" spans="1:12" ht="22.5">
      <c r="A337" s="88" t="s">
        <v>66</v>
      </c>
      <c r="B337" s="14" t="s">
        <v>85</v>
      </c>
      <c r="C337" s="14" t="s">
        <v>402</v>
      </c>
      <c r="D337" s="14"/>
      <c r="E337" s="53" t="s">
        <v>405</v>
      </c>
      <c r="F337" s="141">
        <f>F338</f>
        <v>0</v>
      </c>
      <c r="G337" s="141">
        <f>G338</f>
        <v>0</v>
      </c>
      <c r="H337" s="141">
        <f>H338</f>
        <v>0</v>
      </c>
      <c r="I337" s="141">
        <f>I338</f>
        <v>900</v>
      </c>
      <c r="J337" s="141">
        <f>J338</f>
        <v>0</v>
      </c>
      <c r="K337" s="26"/>
      <c r="L337" s="2"/>
    </row>
    <row r="338" spans="1:12" ht="22.5">
      <c r="A338" s="88" t="s">
        <v>66</v>
      </c>
      <c r="B338" s="14" t="s">
        <v>85</v>
      </c>
      <c r="C338" s="14" t="s">
        <v>402</v>
      </c>
      <c r="D338" s="14" t="s">
        <v>55</v>
      </c>
      <c r="E338" s="36" t="s">
        <v>413</v>
      </c>
      <c r="F338" s="141"/>
      <c r="G338" s="156"/>
      <c r="H338" s="158"/>
      <c r="I338" s="141">
        <v>900</v>
      </c>
      <c r="J338" s="141"/>
      <c r="K338" s="26"/>
      <c r="L338" s="2"/>
    </row>
    <row r="339" spans="1:12" ht="30.75" customHeight="1">
      <c r="A339" s="88" t="s">
        <v>66</v>
      </c>
      <c r="B339" s="14" t="s">
        <v>85</v>
      </c>
      <c r="C339" s="14" t="s">
        <v>402</v>
      </c>
      <c r="D339" s="14"/>
      <c r="E339" s="53" t="s">
        <v>408</v>
      </c>
      <c r="F339" s="159">
        <f>F341+F340</f>
        <v>300</v>
      </c>
      <c r="G339" s="159">
        <f>G341+G340</f>
        <v>0</v>
      </c>
      <c r="H339" s="159">
        <f>H341+H340</f>
        <v>0</v>
      </c>
      <c r="I339" s="159">
        <f>I341+I340</f>
        <v>300</v>
      </c>
      <c r="J339" s="159">
        <f>J341+J340</f>
        <v>300</v>
      </c>
      <c r="K339" s="26"/>
      <c r="L339" s="2"/>
    </row>
    <row r="340" spans="1:12" ht="30.75" customHeight="1">
      <c r="A340" s="88" t="s">
        <v>66</v>
      </c>
      <c r="B340" s="14" t="s">
        <v>85</v>
      </c>
      <c r="C340" s="14" t="s">
        <v>402</v>
      </c>
      <c r="D340" s="14" t="s">
        <v>55</v>
      </c>
      <c r="E340" s="36" t="s">
        <v>413</v>
      </c>
      <c r="F340" s="159">
        <v>300</v>
      </c>
      <c r="G340" s="187"/>
      <c r="H340" s="162"/>
      <c r="I340" s="159"/>
      <c r="J340" s="159"/>
      <c r="K340" s="26">
        <v>300</v>
      </c>
      <c r="L340" s="2"/>
    </row>
    <row r="341" spans="1:12" ht="22.5">
      <c r="A341" s="88" t="s">
        <v>66</v>
      </c>
      <c r="B341" s="14" t="s">
        <v>85</v>
      </c>
      <c r="C341" s="14" t="s">
        <v>402</v>
      </c>
      <c r="D341" s="14" t="s">
        <v>75</v>
      </c>
      <c r="E341" s="35" t="s">
        <v>347</v>
      </c>
      <c r="F341" s="159">
        <f>300-300</f>
        <v>0</v>
      </c>
      <c r="G341" s="160"/>
      <c r="H341" s="162"/>
      <c r="I341" s="159">
        <v>300</v>
      </c>
      <c r="J341" s="159">
        <v>300</v>
      </c>
      <c r="K341" s="26">
        <v>-300</v>
      </c>
      <c r="L341" s="2"/>
    </row>
    <row r="342" spans="1:12" ht="22.5">
      <c r="A342" s="88" t="s">
        <v>66</v>
      </c>
      <c r="B342" s="20" t="s">
        <v>85</v>
      </c>
      <c r="C342" s="20" t="s">
        <v>421</v>
      </c>
      <c r="D342" s="20"/>
      <c r="E342" s="38" t="s">
        <v>422</v>
      </c>
      <c r="F342" s="142">
        <f>F347+F343+F351</f>
        <v>500</v>
      </c>
      <c r="G342" s="142">
        <f>G347+G343+G351</f>
        <v>0</v>
      </c>
      <c r="H342" s="142">
        <f>H347+H343+H351</f>
        <v>0</v>
      </c>
      <c r="I342" s="142">
        <f>I347+I343+I351</f>
        <v>1100</v>
      </c>
      <c r="J342" s="142">
        <f>J347+J343+J351</f>
        <v>1080</v>
      </c>
      <c r="K342" s="26"/>
      <c r="L342" s="2"/>
    </row>
    <row r="343" spans="1:12" ht="12.75">
      <c r="A343" s="88" t="s">
        <v>66</v>
      </c>
      <c r="B343" s="20" t="s">
        <v>85</v>
      </c>
      <c r="C343" s="14" t="s">
        <v>465</v>
      </c>
      <c r="D343" s="14"/>
      <c r="E343" s="36" t="s">
        <v>466</v>
      </c>
      <c r="F343" s="142">
        <f aca="true" t="shared" si="45" ref="F343:J345">F344</f>
        <v>500</v>
      </c>
      <c r="G343" s="142">
        <f t="shared" si="45"/>
        <v>0</v>
      </c>
      <c r="H343" s="142">
        <f t="shared" si="45"/>
        <v>0</v>
      </c>
      <c r="I343" s="142">
        <f t="shared" si="45"/>
        <v>1000</v>
      </c>
      <c r="J343" s="142">
        <f t="shared" si="45"/>
        <v>1000</v>
      </c>
      <c r="K343" s="26"/>
      <c r="L343" s="2"/>
    </row>
    <row r="344" spans="1:12" ht="22.5">
      <c r="A344" s="88" t="s">
        <v>66</v>
      </c>
      <c r="B344" s="20" t="s">
        <v>85</v>
      </c>
      <c r="C344" s="14" t="s">
        <v>467</v>
      </c>
      <c r="D344" s="14"/>
      <c r="E344" s="36" t="s">
        <v>468</v>
      </c>
      <c r="F344" s="141">
        <f>F345</f>
        <v>500</v>
      </c>
      <c r="G344" s="141">
        <f t="shared" si="45"/>
        <v>0</v>
      </c>
      <c r="H344" s="141">
        <f t="shared" si="45"/>
        <v>0</v>
      </c>
      <c r="I344" s="141">
        <f t="shared" si="45"/>
        <v>1000</v>
      </c>
      <c r="J344" s="141">
        <f t="shared" si="45"/>
        <v>1000</v>
      </c>
      <c r="K344" s="26"/>
      <c r="L344" s="2"/>
    </row>
    <row r="345" spans="1:12" ht="22.5">
      <c r="A345" s="88" t="s">
        <v>66</v>
      </c>
      <c r="B345" s="20" t="s">
        <v>85</v>
      </c>
      <c r="C345" s="14" t="s">
        <v>469</v>
      </c>
      <c r="D345" s="14"/>
      <c r="E345" s="55" t="s">
        <v>470</v>
      </c>
      <c r="F345" s="141">
        <f>F346</f>
        <v>500</v>
      </c>
      <c r="G345" s="141">
        <f t="shared" si="45"/>
        <v>0</v>
      </c>
      <c r="H345" s="141">
        <f t="shared" si="45"/>
        <v>0</v>
      </c>
      <c r="I345" s="141">
        <f t="shared" si="45"/>
        <v>1000</v>
      </c>
      <c r="J345" s="141">
        <f t="shared" si="45"/>
        <v>1000</v>
      </c>
      <c r="K345" s="26"/>
      <c r="L345" s="2"/>
    </row>
    <row r="346" spans="1:12" ht="22.5">
      <c r="A346" s="88" t="s">
        <v>66</v>
      </c>
      <c r="B346" s="20" t="s">
        <v>85</v>
      </c>
      <c r="C346" s="14" t="s">
        <v>469</v>
      </c>
      <c r="D346" s="14" t="s">
        <v>55</v>
      </c>
      <c r="E346" s="36" t="s">
        <v>56</v>
      </c>
      <c r="F346" s="141">
        <f>500</f>
        <v>500</v>
      </c>
      <c r="G346" s="142"/>
      <c r="H346" s="142"/>
      <c r="I346" s="141">
        <f>500+500</f>
        <v>1000</v>
      </c>
      <c r="J346" s="141">
        <f>500+500</f>
        <v>1000</v>
      </c>
      <c r="K346" s="26"/>
      <c r="L346" s="2"/>
    </row>
    <row r="347" spans="1:12" ht="22.5">
      <c r="A347" s="88" t="s">
        <v>66</v>
      </c>
      <c r="B347" s="14" t="s">
        <v>85</v>
      </c>
      <c r="C347" s="14" t="s">
        <v>434</v>
      </c>
      <c r="D347" s="14"/>
      <c r="E347" s="35" t="s">
        <v>433</v>
      </c>
      <c r="F347" s="141">
        <f>F348</f>
        <v>0</v>
      </c>
      <c r="G347" s="141">
        <f>G348</f>
        <v>0</v>
      </c>
      <c r="H347" s="141">
        <f>H348</f>
        <v>0</v>
      </c>
      <c r="I347" s="141">
        <f>I348</f>
        <v>100</v>
      </c>
      <c r="J347" s="141">
        <f>J348</f>
        <v>80</v>
      </c>
      <c r="K347" s="26"/>
      <c r="L347" s="2"/>
    </row>
    <row r="348" spans="1:12" ht="12.75">
      <c r="A348" s="88" t="s">
        <v>66</v>
      </c>
      <c r="B348" s="14" t="s">
        <v>85</v>
      </c>
      <c r="C348" s="14" t="s">
        <v>435</v>
      </c>
      <c r="D348" s="14"/>
      <c r="E348" s="35" t="s">
        <v>215</v>
      </c>
      <c r="F348" s="141">
        <f aca="true" t="shared" si="46" ref="F348:J349">F349</f>
        <v>0</v>
      </c>
      <c r="G348" s="141">
        <f t="shared" si="46"/>
        <v>0</v>
      </c>
      <c r="H348" s="141">
        <f t="shared" si="46"/>
        <v>0</v>
      </c>
      <c r="I348" s="141">
        <f t="shared" si="46"/>
        <v>100</v>
      </c>
      <c r="J348" s="141">
        <f t="shared" si="46"/>
        <v>80</v>
      </c>
      <c r="K348" s="26"/>
      <c r="L348" s="2"/>
    </row>
    <row r="349" spans="1:12" ht="22.5">
      <c r="A349" s="88" t="s">
        <v>66</v>
      </c>
      <c r="B349" s="14" t="s">
        <v>85</v>
      </c>
      <c r="C349" s="14" t="s">
        <v>436</v>
      </c>
      <c r="D349" s="14"/>
      <c r="E349" s="55" t="s">
        <v>437</v>
      </c>
      <c r="F349" s="159">
        <f t="shared" si="46"/>
        <v>0</v>
      </c>
      <c r="G349" s="159">
        <f t="shared" si="46"/>
        <v>0</v>
      </c>
      <c r="H349" s="159">
        <f t="shared" si="46"/>
        <v>0</v>
      </c>
      <c r="I349" s="159">
        <f t="shared" si="46"/>
        <v>100</v>
      </c>
      <c r="J349" s="159">
        <f t="shared" si="46"/>
        <v>80</v>
      </c>
      <c r="K349" s="26"/>
      <c r="L349" s="2"/>
    </row>
    <row r="350" spans="1:12" ht="22.5">
      <c r="A350" s="88" t="s">
        <v>66</v>
      </c>
      <c r="B350" s="14" t="s">
        <v>85</v>
      </c>
      <c r="C350" s="14" t="s">
        <v>436</v>
      </c>
      <c r="D350" s="14" t="s">
        <v>55</v>
      </c>
      <c r="E350" s="36" t="s">
        <v>56</v>
      </c>
      <c r="F350" s="159"/>
      <c r="G350" s="160"/>
      <c r="H350" s="162"/>
      <c r="I350" s="159">
        <v>100</v>
      </c>
      <c r="J350" s="159">
        <v>80</v>
      </c>
      <c r="K350" s="26"/>
      <c r="L350" s="2"/>
    </row>
    <row r="351" spans="1:12" ht="12.75" hidden="1">
      <c r="A351" s="88" t="s">
        <v>66</v>
      </c>
      <c r="B351" s="14" t="s">
        <v>85</v>
      </c>
      <c r="C351" s="14" t="s">
        <v>465</v>
      </c>
      <c r="D351" s="14"/>
      <c r="E351" s="36" t="s">
        <v>466</v>
      </c>
      <c r="F351" s="141">
        <f aca="true" t="shared" si="47" ref="F351:J353">F352</f>
        <v>0</v>
      </c>
      <c r="G351" s="141">
        <f t="shared" si="47"/>
        <v>0</v>
      </c>
      <c r="H351" s="141">
        <f t="shared" si="47"/>
        <v>0</v>
      </c>
      <c r="I351" s="141">
        <f t="shared" si="47"/>
        <v>0</v>
      </c>
      <c r="J351" s="141">
        <f t="shared" si="47"/>
        <v>0</v>
      </c>
      <c r="K351" s="26"/>
      <c r="L351" s="2"/>
    </row>
    <row r="352" spans="1:12" ht="22.5" hidden="1">
      <c r="A352" s="88" t="s">
        <v>66</v>
      </c>
      <c r="B352" s="14" t="s">
        <v>85</v>
      </c>
      <c r="C352" s="14" t="s">
        <v>467</v>
      </c>
      <c r="D352" s="14"/>
      <c r="E352" s="36" t="s">
        <v>468</v>
      </c>
      <c r="F352" s="159">
        <f t="shared" si="47"/>
        <v>0</v>
      </c>
      <c r="G352" s="159">
        <f t="shared" si="47"/>
        <v>0</v>
      </c>
      <c r="H352" s="159">
        <f t="shared" si="47"/>
        <v>0</v>
      </c>
      <c r="I352" s="159">
        <f t="shared" si="47"/>
        <v>0</v>
      </c>
      <c r="J352" s="159">
        <f t="shared" si="47"/>
        <v>0</v>
      </c>
      <c r="K352" s="26"/>
      <c r="L352" s="2"/>
    </row>
    <row r="353" spans="1:12" ht="22.5" hidden="1">
      <c r="A353" s="88" t="s">
        <v>66</v>
      </c>
      <c r="B353" s="14" t="s">
        <v>85</v>
      </c>
      <c r="C353" s="14" t="s">
        <v>469</v>
      </c>
      <c r="D353" s="14"/>
      <c r="E353" s="55" t="s">
        <v>470</v>
      </c>
      <c r="F353" s="159">
        <f t="shared" si="47"/>
        <v>0</v>
      </c>
      <c r="G353" s="159">
        <f t="shared" si="47"/>
        <v>0</v>
      </c>
      <c r="H353" s="159">
        <f t="shared" si="47"/>
        <v>0</v>
      </c>
      <c r="I353" s="159">
        <f t="shared" si="47"/>
        <v>0</v>
      </c>
      <c r="J353" s="159">
        <f t="shared" si="47"/>
        <v>0</v>
      </c>
      <c r="K353" s="26"/>
      <c r="L353" s="2"/>
    </row>
    <row r="354" spans="1:12" ht="22.5" hidden="1">
      <c r="A354" s="88" t="s">
        <v>66</v>
      </c>
      <c r="B354" s="14" t="s">
        <v>85</v>
      </c>
      <c r="C354" s="14" t="s">
        <v>469</v>
      </c>
      <c r="D354" s="14" t="s">
        <v>55</v>
      </c>
      <c r="E354" s="36" t="s">
        <v>56</v>
      </c>
      <c r="F354" s="159"/>
      <c r="G354" s="187"/>
      <c r="H354" s="162"/>
      <c r="I354" s="159"/>
      <c r="J354" s="159"/>
      <c r="K354" s="26"/>
      <c r="L354" s="2"/>
    </row>
    <row r="355" spans="1:12" ht="12.75">
      <c r="A355" s="88" t="s">
        <v>66</v>
      </c>
      <c r="B355" s="20" t="s">
        <v>26</v>
      </c>
      <c r="C355" s="20"/>
      <c r="D355" s="20"/>
      <c r="E355" s="38" t="s">
        <v>87</v>
      </c>
      <c r="F355" s="142">
        <f>F356</f>
        <v>800</v>
      </c>
      <c r="G355" s="142">
        <f>G356</f>
        <v>0</v>
      </c>
      <c r="H355" s="142">
        <f>H356</f>
        <v>0</v>
      </c>
      <c r="I355" s="142">
        <f>I356</f>
        <v>800</v>
      </c>
      <c r="J355" s="142">
        <f>J356</f>
        <v>800</v>
      </c>
      <c r="K355" s="26"/>
      <c r="L355" s="2"/>
    </row>
    <row r="356" spans="1:12" ht="12.75">
      <c r="A356" s="88" t="s">
        <v>66</v>
      </c>
      <c r="B356" s="20" t="s">
        <v>31</v>
      </c>
      <c r="C356" s="20"/>
      <c r="D356" s="20"/>
      <c r="E356" s="38" t="s">
        <v>32</v>
      </c>
      <c r="F356" s="142">
        <f aca="true" t="shared" si="48" ref="F356:J359">F357</f>
        <v>800</v>
      </c>
      <c r="G356" s="142">
        <f t="shared" si="48"/>
        <v>0</v>
      </c>
      <c r="H356" s="142">
        <f t="shared" si="48"/>
        <v>0</v>
      </c>
      <c r="I356" s="142">
        <f t="shared" si="48"/>
        <v>800</v>
      </c>
      <c r="J356" s="142">
        <f t="shared" si="48"/>
        <v>800</v>
      </c>
      <c r="K356" s="26"/>
      <c r="L356" s="2"/>
    </row>
    <row r="357" spans="1:12" ht="12.75">
      <c r="A357" s="88" t="s">
        <v>66</v>
      </c>
      <c r="B357" s="14" t="s">
        <v>31</v>
      </c>
      <c r="C357" s="14" t="s">
        <v>213</v>
      </c>
      <c r="D357" s="14"/>
      <c r="E357" s="35" t="s">
        <v>60</v>
      </c>
      <c r="F357" s="141">
        <f t="shared" si="48"/>
        <v>800</v>
      </c>
      <c r="G357" s="141">
        <f t="shared" si="48"/>
        <v>0</v>
      </c>
      <c r="H357" s="141">
        <f t="shared" si="48"/>
        <v>0</v>
      </c>
      <c r="I357" s="141">
        <f t="shared" si="48"/>
        <v>800</v>
      </c>
      <c r="J357" s="141">
        <f t="shared" si="48"/>
        <v>800</v>
      </c>
      <c r="K357" s="26"/>
      <c r="L357" s="2"/>
    </row>
    <row r="358" spans="1:12" ht="33.75">
      <c r="A358" s="88" t="s">
        <v>66</v>
      </c>
      <c r="B358" s="14" t="s">
        <v>31</v>
      </c>
      <c r="C358" s="14" t="s">
        <v>344</v>
      </c>
      <c r="D358" s="14"/>
      <c r="E358" s="35" t="s">
        <v>345</v>
      </c>
      <c r="F358" s="141">
        <f t="shared" si="48"/>
        <v>800</v>
      </c>
      <c r="G358" s="141">
        <f t="shared" si="48"/>
        <v>0</v>
      </c>
      <c r="H358" s="141">
        <f t="shared" si="48"/>
        <v>0</v>
      </c>
      <c r="I358" s="141">
        <f t="shared" si="48"/>
        <v>800</v>
      </c>
      <c r="J358" s="141">
        <f t="shared" si="48"/>
        <v>800</v>
      </c>
      <c r="K358" s="26"/>
      <c r="L358" s="2"/>
    </row>
    <row r="359" spans="1:12" ht="12.75">
      <c r="A359" s="88" t="s">
        <v>66</v>
      </c>
      <c r="B359" s="14" t="s">
        <v>31</v>
      </c>
      <c r="C359" s="14" t="s">
        <v>344</v>
      </c>
      <c r="D359" s="14"/>
      <c r="E359" s="53" t="s">
        <v>236</v>
      </c>
      <c r="F359" s="141">
        <f t="shared" si="48"/>
        <v>800</v>
      </c>
      <c r="G359" s="141">
        <f t="shared" si="48"/>
        <v>0</v>
      </c>
      <c r="H359" s="141">
        <f t="shared" si="48"/>
        <v>0</v>
      </c>
      <c r="I359" s="141">
        <f t="shared" si="48"/>
        <v>800</v>
      </c>
      <c r="J359" s="141">
        <f t="shared" si="48"/>
        <v>800</v>
      </c>
      <c r="K359" s="26"/>
      <c r="L359" s="2"/>
    </row>
    <row r="360" spans="1:12" ht="12.75">
      <c r="A360" s="88" t="s">
        <v>66</v>
      </c>
      <c r="B360" s="14" t="s">
        <v>31</v>
      </c>
      <c r="C360" s="14" t="s">
        <v>346</v>
      </c>
      <c r="D360" s="14"/>
      <c r="E360" s="35" t="s">
        <v>215</v>
      </c>
      <c r="F360" s="141">
        <f>F361</f>
        <v>800</v>
      </c>
      <c r="G360" s="141">
        <f>G361</f>
        <v>0</v>
      </c>
      <c r="H360" s="141">
        <f>H361</f>
        <v>0</v>
      </c>
      <c r="I360" s="141">
        <f>I361</f>
        <v>800</v>
      </c>
      <c r="J360" s="141">
        <f>J361</f>
        <v>800</v>
      </c>
      <c r="K360" s="26"/>
      <c r="L360" s="2"/>
    </row>
    <row r="361" spans="1:12" ht="13.5" thickBot="1">
      <c r="A361" s="101" t="s">
        <v>66</v>
      </c>
      <c r="B361" s="93" t="s">
        <v>31</v>
      </c>
      <c r="C361" s="93" t="s">
        <v>346</v>
      </c>
      <c r="D361" s="93" t="s">
        <v>8</v>
      </c>
      <c r="E361" s="94" t="s">
        <v>9</v>
      </c>
      <c r="F361" s="154">
        <v>800</v>
      </c>
      <c r="G361" s="163"/>
      <c r="H361" s="164"/>
      <c r="I361" s="154">
        <v>800</v>
      </c>
      <c r="J361" s="154">
        <v>800</v>
      </c>
      <c r="K361" s="26"/>
      <c r="L361" s="2"/>
    </row>
    <row r="362" spans="1:12" ht="12.75" hidden="1">
      <c r="A362" s="120" t="s">
        <v>66</v>
      </c>
      <c r="B362" s="115" t="s">
        <v>27</v>
      </c>
      <c r="C362" s="115"/>
      <c r="D362" s="115"/>
      <c r="E362" s="116" t="s">
        <v>28</v>
      </c>
      <c r="F362" s="121">
        <f aca="true" t="shared" si="49" ref="F362:H364">F363</f>
        <v>0</v>
      </c>
      <c r="G362" s="134" t="e">
        <f t="shared" si="49"/>
        <v>#REF!</v>
      </c>
      <c r="H362" s="135" t="e">
        <f t="shared" si="49"/>
        <v>#REF!</v>
      </c>
      <c r="I362" s="132"/>
      <c r="J362" s="132"/>
      <c r="K362" s="26"/>
      <c r="L362" s="2"/>
    </row>
    <row r="363" spans="1:12" s="6" customFormat="1" ht="12.75" hidden="1">
      <c r="A363" s="88" t="s">
        <v>66</v>
      </c>
      <c r="B363" s="20" t="s">
        <v>29</v>
      </c>
      <c r="C363" s="20"/>
      <c r="D363" s="20"/>
      <c r="E363" s="34" t="s">
        <v>30</v>
      </c>
      <c r="F363" s="108">
        <f t="shared" si="49"/>
        <v>0</v>
      </c>
      <c r="G363" s="103" t="e">
        <f t="shared" si="49"/>
        <v>#REF!</v>
      </c>
      <c r="H363" s="81" t="e">
        <f t="shared" si="49"/>
        <v>#REF!</v>
      </c>
      <c r="I363" s="75"/>
      <c r="J363" s="75"/>
      <c r="K363" s="15"/>
      <c r="L363" s="41"/>
    </row>
    <row r="364" spans="1:12" ht="33.75" hidden="1">
      <c r="A364" s="88" t="s">
        <v>66</v>
      </c>
      <c r="B364" s="20" t="s">
        <v>29</v>
      </c>
      <c r="C364" s="20" t="s">
        <v>329</v>
      </c>
      <c r="D364" s="20"/>
      <c r="E364" s="34" t="s">
        <v>209</v>
      </c>
      <c r="F364" s="108">
        <f aca="true" t="shared" si="50" ref="F364:F369">F365</f>
        <v>0</v>
      </c>
      <c r="G364" s="103" t="e">
        <f t="shared" si="49"/>
        <v>#REF!</v>
      </c>
      <c r="H364" s="81" t="e">
        <f t="shared" si="49"/>
        <v>#REF!</v>
      </c>
      <c r="I364" s="75"/>
      <c r="J364" s="75"/>
      <c r="K364" s="29"/>
      <c r="L364" s="2"/>
    </row>
    <row r="365" spans="1:12" ht="38.25" customHeight="1" hidden="1">
      <c r="A365" s="88" t="s">
        <v>66</v>
      </c>
      <c r="B365" s="14" t="s">
        <v>29</v>
      </c>
      <c r="C365" s="14" t="s">
        <v>330</v>
      </c>
      <c r="D365" s="14"/>
      <c r="E365" s="55" t="s">
        <v>0</v>
      </c>
      <c r="F365" s="109">
        <f t="shared" si="50"/>
        <v>0</v>
      </c>
      <c r="G365" s="104" t="e">
        <f>G369</f>
        <v>#REF!</v>
      </c>
      <c r="H365" s="82" t="e">
        <f>H369</f>
        <v>#REF!</v>
      </c>
      <c r="I365" s="130"/>
      <c r="J365" s="130"/>
      <c r="K365" s="29"/>
      <c r="L365" s="2"/>
    </row>
    <row r="366" spans="1:12" ht="23.25" customHeight="1" hidden="1">
      <c r="A366" s="88" t="s">
        <v>66</v>
      </c>
      <c r="B366" s="14" t="s">
        <v>29</v>
      </c>
      <c r="C366" s="14" t="s">
        <v>331</v>
      </c>
      <c r="D366" s="14"/>
      <c r="E366" s="36" t="s">
        <v>149</v>
      </c>
      <c r="F366" s="109">
        <f t="shared" si="50"/>
        <v>0</v>
      </c>
      <c r="G366" s="104"/>
      <c r="H366" s="82"/>
      <c r="I366" s="130"/>
      <c r="J366" s="130"/>
      <c r="K366" s="29"/>
      <c r="L366" s="2"/>
    </row>
    <row r="367" spans="1:12" ht="17.25" customHeight="1" hidden="1">
      <c r="A367" s="88" t="s">
        <v>66</v>
      </c>
      <c r="B367" s="14" t="s">
        <v>29</v>
      </c>
      <c r="C367" s="14" t="s">
        <v>332</v>
      </c>
      <c r="D367" s="14"/>
      <c r="E367" s="35" t="s">
        <v>215</v>
      </c>
      <c r="F367" s="109">
        <f t="shared" si="50"/>
        <v>0</v>
      </c>
      <c r="G367" s="104"/>
      <c r="H367" s="82"/>
      <c r="I367" s="130"/>
      <c r="J367" s="130"/>
      <c r="K367" s="29"/>
      <c r="L367" s="2"/>
    </row>
    <row r="368" spans="1:12" ht="22.5" customHeight="1" hidden="1">
      <c r="A368" s="88" t="s">
        <v>66</v>
      </c>
      <c r="B368" s="14" t="s">
        <v>29</v>
      </c>
      <c r="C368" s="14" t="s">
        <v>333</v>
      </c>
      <c r="D368" s="14"/>
      <c r="E368" s="36" t="s">
        <v>334</v>
      </c>
      <c r="F368" s="109">
        <f t="shared" si="50"/>
        <v>0</v>
      </c>
      <c r="G368" s="104"/>
      <c r="H368" s="82"/>
      <c r="I368" s="130"/>
      <c r="J368" s="130"/>
      <c r="K368" s="29"/>
      <c r="L368" s="2"/>
    </row>
    <row r="369" spans="1:12" ht="12.75" hidden="1">
      <c r="A369" s="88" t="s">
        <v>66</v>
      </c>
      <c r="B369" s="14" t="s">
        <v>29</v>
      </c>
      <c r="C369" s="14" t="s">
        <v>335</v>
      </c>
      <c r="D369" s="14"/>
      <c r="E369" s="36" t="s">
        <v>64</v>
      </c>
      <c r="F369" s="109">
        <f t="shared" si="50"/>
        <v>0</v>
      </c>
      <c r="G369" s="104" t="e">
        <f>#REF!</f>
        <v>#REF!</v>
      </c>
      <c r="H369" s="82" t="e">
        <f>#REF!</f>
        <v>#REF!</v>
      </c>
      <c r="I369" s="130"/>
      <c r="J369" s="130"/>
      <c r="K369" s="29"/>
      <c r="L369" s="2"/>
    </row>
    <row r="370" spans="1:12" ht="22.5" hidden="1">
      <c r="A370" s="88" t="s">
        <v>66</v>
      </c>
      <c r="B370" s="14" t="s">
        <v>29</v>
      </c>
      <c r="C370" s="14" t="s">
        <v>335</v>
      </c>
      <c r="D370" s="14" t="s">
        <v>55</v>
      </c>
      <c r="E370" s="36" t="s">
        <v>56</v>
      </c>
      <c r="F370" s="109"/>
      <c r="G370" s="104" t="e">
        <f>#REF!</f>
        <v>#REF!</v>
      </c>
      <c r="H370" s="82" t="e">
        <f>#REF!</f>
        <v>#REF!</v>
      </c>
      <c r="I370" s="130"/>
      <c r="J370" s="130"/>
      <c r="K370" s="29"/>
      <c r="L370" s="2"/>
    </row>
    <row r="371" spans="1:12" ht="12.75" hidden="1">
      <c r="A371" s="88" t="s">
        <v>66</v>
      </c>
      <c r="B371" s="20" t="s">
        <v>40</v>
      </c>
      <c r="C371" s="20"/>
      <c r="D371" s="20"/>
      <c r="E371" s="34" t="s">
        <v>37</v>
      </c>
      <c r="F371" s="100">
        <f>F372</f>
        <v>0</v>
      </c>
      <c r="G371" s="105">
        <f>G372</f>
        <v>0</v>
      </c>
      <c r="H371" s="84">
        <f>H372</f>
        <v>0</v>
      </c>
      <c r="I371" s="132"/>
      <c r="J371" s="132"/>
      <c r="K371" s="26"/>
      <c r="L371" s="2"/>
    </row>
    <row r="372" spans="1:12" ht="12.75" hidden="1">
      <c r="A372" s="88" t="s">
        <v>66</v>
      </c>
      <c r="B372" s="20" t="s">
        <v>41</v>
      </c>
      <c r="C372" s="20"/>
      <c r="D372" s="20"/>
      <c r="E372" s="34" t="s">
        <v>42</v>
      </c>
      <c r="F372" s="98">
        <f>F374</f>
        <v>0</v>
      </c>
      <c r="G372" s="96">
        <f>G374</f>
        <v>0</v>
      </c>
      <c r="H372" s="83">
        <f>H374</f>
        <v>0</v>
      </c>
      <c r="I372" s="131"/>
      <c r="J372" s="131"/>
      <c r="K372" s="30"/>
      <c r="L372" s="2"/>
    </row>
    <row r="373" spans="1:12" ht="12.75" hidden="1">
      <c r="A373" s="88" t="s">
        <v>66</v>
      </c>
      <c r="B373" s="14" t="s">
        <v>41</v>
      </c>
      <c r="C373" s="14" t="s">
        <v>100</v>
      </c>
      <c r="D373" s="14"/>
      <c r="E373" s="35" t="s">
        <v>9</v>
      </c>
      <c r="F373" s="98">
        <f>F374</f>
        <v>0</v>
      </c>
      <c r="G373" s="96">
        <f aca="true" t="shared" si="51" ref="G373:H376">G374</f>
        <v>0</v>
      </c>
      <c r="H373" s="83">
        <f t="shared" si="51"/>
        <v>0</v>
      </c>
      <c r="I373" s="131"/>
      <c r="J373" s="131"/>
      <c r="K373" s="26"/>
      <c r="L373" s="2"/>
    </row>
    <row r="374" spans="1:13" ht="40.5" customHeight="1" hidden="1">
      <c r="A374" s="88" t="s">
        <v>66</v>
      </c>
      <c r="B374" s="14" t="s">
        <v>41</v>
      </c>
      <c r="C374" s="14" t="s">
        <v>101</v>
      </c>
      <c r="D374" s="14"/>
      <c r="E374" s="35" t="s">
        <v>104</v>
      </c>
      <c r="F374" s="98">
        <f>F375</f>
        <v>0</v>
      </c>
      <c r="G374" s="96">
        <f t="shared" si="51"/>
        <v>0</v>
      </c>
      <c r="H374" s="83">
        <f t="shared" si="51"/>
        <v>0</v>
      </c>
      <c r="I374" s="131"/>
      <c r="J374" s="131"/>
      <c r="K374" s="26"/>
      <c r="L374" s="2"/>
      <c r="M374" s="65"/>
    </row>
    <row r="375" spans="1:12" ht="46.5" customHeight="1" hidden="1">
      <c r="A375" s="88" t="s">
        <v>66</v>
      </c>
      <c r="B375" s="14" t="s">
        <v>41</v>
      </c>
      <c r="C375" s="14" t="s">
        <v>102</v>
      </c>
      <c r="D375" s="14"/>
      <c r="E375" s="35" t="s">
        <v>103</v>
      </c>
      <c r="F375" s="98">
        <f>F376</f>
        <v>0</v>
      </c>
      <c r="G375" s="96">
        <f t="shared" si="51"/>
        <v>0</v>
      </c>
      <c r="H375" s="83">
        <f t="shared" si="51"/>
        <v>0</v>
      </c>
      <c r="I375" s="131"/>
      <c r="J375" s="131"/>
      <c r="K375" s="26"/>
      <c r="L375" s="2"/>
    </row>
    <row r="376" spans="1:12" ht="12.75" hidden="1">
      <c r="A376" s="88" t="s">
        <v>66</v>
      </c>
      <c r="B376" s="14" t="s">
        <v>41</v>
      </c>
      <c r="C376" s="14" t="s">
        <v>102</v>
      </c>
      <c r="D376" s="14" t="s">
        <v>8</v>
      </c>
      <c r="E376" s="35" t="s">
        <v>9</v>
      </c>
      <c r="F376" s="98">
        <f>F377</f>
        <v>0</v>
      </c>
      <c r="G376" s="96">
        <f t="shared" si="51"/>
        <v>0</v>
      </c>
      <c r="H376" s="83">
        <f t="shared" si="51"/>
        <v>0</v>
      </c>
      <c r="I376" s="131"/>
      <c r="J376" s="131"/>
      <c r="K376" s="26"/>
      <c r="L376" s="2"/>
    </row>
    <row r="377" spans="1:12" ht="12.75" hidden="1">
      <c r="A377" s="88" t="s">
        <v>66</v>
      </c>
      <c r="B377" s="14" t="s">
        <v>41</v>
      </c>
      <c r="C377" s="14" t="s">
        <v>102</v>
      </c>
      <c r="D377" s="14" t="s">
        <v>88</v>
      </c>
      <c r="E377" s="35" t="s">
        <v>89</v>
      </c>
      <c r="F377" s="99"/>
      <c r="G377" s="106"/>
      <c r="H377" s="85"/>
      <c r="I377" s="26"/>
      <c r="J377" s="26"/>
      <c r="K377" s="26"/>
      <c r="L377" s="2"/>
    </row>
    <row r="378" spans="1:12" ht="12.75" hidden="1">
      <c r="A378" s="88" t="s">
        <v>66</v>
      </c>
      <c r="B378" s="20" t="s">
        <v>43</v>
      </c>
      <c r="C378" s="14"/>
      <c r="D378" s="18"/>
      <c r="E378" s="34" t="s">
        <v>33</v>
      </c>
      <c r="F378" s="108">
        <f>F379</f>
        <v>0</v>
      </c>
      <c r="G378" s="103">
        <f>G379</f>
        <v>0</v>
      </c>
      <c r="H378" s="81">
        <f>H379</f>
        <v>0</v>
      </c>
      <c r="I378" s="75"/>
      <c r="J378" s="75"/>
      <c r="K378" s="26"/>
      <c r="L378" s="2"/>
    </row>
    <row r="379" spans="1:12" s="6" customFormat="1" ht="22.5" hidden="1">
      <c r="A379" s="88" t="s">
        <v>66</v>
      </c>
      <c r="B379" s="20" t="s">
        <v>44</v>
      </c>
      <c r="C379" s="14"/>
      <c r="D379" s="18"/>
      <c r="E379" s="34" t="s">
        <v>51</v>
      </c>
      <c r="F379" s="108">
        <f>F382</f>
        <v>0</v>
      </c>
      <c r="G379" s="103">
        <f>G382</f>
        <v>0</v>
      </c>
      <c r="H379" s="81">
        <f>H382</f>
        <v>0</v>
      </c>
      <c r="I379" s="75"/>
      <c r="J379" s="75"/>
      <c r="K379" s="15"/>
      <c r="L379" s="41"/>
    </row>
    <row r="380" spans="1:12" s="6" customFormat="1" ht="12.75" hidden="1">
      <c r="A380" s="88" t="s">
        <v>66</v>
      </c>
      <c r="B380" s="14" t="s">
        <v>44</v>
      </c>
      <c r="C380" s="14" t="s">
        <v>97</v>
      </c>
      <c r="D380" s="7"/>
      <c r="E380" s="35" t="s">
        <v>98</v>
      </c>
      <c r="F380" s="108">
        <f>F381</f>
        <v>0</v>
      </c>
      <c r="G380" s="103">
        <f aca="true" t="shared" si="52" ref="G380:H382">G381</f>
        <v>0</v>
      </c>
      <c r="H380" s="81">
        <f t="shared" si="52"/>
        <v>0</v>
      </c>
      <c r="I380" s="75"/>
      <c r="J380" s="75"/>
      <c r="K380" s="15"/>
      <c r="L380" s="41"/>
    </row>
    <row r="381" spans="1:12" s="6" customFormat="1" ht="12.75" hidden="1">
      <c r="A381" s="88" t="s">
        <v>66</v>
      </c>
      <c r="B381" s="14" t="s">
        <v>44</v>
      </c>
      <c r="C381" s="14" t="s">
        <v>99</v>
      </c>
      <c r="D381" s="18"/>
      <c r="E381" s="36" t="s">
        <v>34</v>
      </c>
      <c r="F381" s="108">
        <f>F382</f>
        <v>0</v>
      </c>
      <c r="G381" s="103">
        <f t="shared" si="52"/>
        <v>0</v>
      </c>
      <c r="H381" s="81">
        <f t="shared" si="52"/>
        <v>0</v>
      </c>
      <c r="I381" s="75"/>
      <c r="J381" s="75"/>
      <c r="K381" s="15"/>
      <c r="L381" s="41"/>
    </row>
    <row r="382" spans="1:12" s="6" customFormat="1" ht="12.75" hidden="1">
      <c r="A382" s="88" t="s">
        <v>66</v>
      </c>
      <c r="B382" s="14" t="s">
        <v>44</v>
      </c>
      <c r="C382" s="14" t="s">
        <v>99</v>
      </c>
      <c r="D382" s="7">
        <v>700</v>
      </c>
      <c r="E382" s="36" t="s">
        <v>7</v>
      </c>
      <c r="F382" s="109">
        <f>F383</f>
        <v>0</v>
      </c>
      <c r="G382" s="104">
        <f t="shared" si="52"/>
        <v>0</v>
      </c>
      <c r="H382" s="82">
        <f t="shared" si="52"/>
        <v>0</v>
      </c>
      <c r="I382" s="130"/>
      <c r="J382" s="130"/>
      <c r="K382" s="15"/>
      <c r="L382" s="41"/>
    </row>
    <row r="383" spans="1:12" ht="13.5" hidden="1" thickBot="1">
      <c r="A383" s="101" t="s">
        <v>66</v>
      </c>
      <c r="B383" s="93" t="s">
        <v>44</v>
      </c>
      <c r="C383" s="93" t="s">
        <v>99</v>
      </c>
      <c r="D383" s="93" t="s">
        <v>49</v>
      </c>
      <c r="E383" s="94" t="s">
        <v>50</v>
      </c>
      <c r="F383" s="110"/>
      <c r="G383" s="107"/>
      <c r="H383" s="86"/>
      <c r="I383" s="131"/>
      <c r="J383" s="131"/>
      <c r="K383" s="27"/>
      <c r="L383" s="2"/>
    </row>
    <row r="384" spans="1:12" ht="12.75">
      <c r="A384" s="59"/>
      <c r="B384" s="59"/>
      <c r="C384" s="60"/>
      <c r="D384" s="60"/>
      <c r="E384" s="58"/>
      <c r="F384" s="59"/>
      <c r="G384" s="59"/>
      <c r="H384" s="59"/>
      <c r="I384" s="59"/>
      <c r="J384" s="59"/>
      <c r="K384" s="26"/>
      <c r="L384" s="2"/>
    </row>
    <row r="385" spans="1:12" ht="12.75">
      <c r="A385" s="9"/>
      <c r="B385" s="9"/>
      <c r="C385" s="10"/>
      <c r="D385" s="10"/>
      <c r="E385" s="11"/>
      <c r="F385" s="9"/>
      <c r="G385" s="9"/>
      <c r="H385" s="9"/>
      <c r="I385" s="9"/>
      <c r="J385" s="9"/>
      <c r="L385" s="16"/>
    </row>
    <row r="386" spans="1:10" ht="12.75">
      <c r="A386" s="9"/>
      <c r="B386" s="9"/>
      <c r="C386" s="9"/>
      <c r="D386" s="9"/>
      <c r="E386" s="11"/>
      <c r="F386" s="12"/>
      <c r="G386" s="12"/>
      <c r="H386" s="12"/>
      <c r="I386" s="12"/>
      <c r="J386" s="12"/>
    </row>
  </sheetData>
  <sheetProtection/>
  <mergeCells count="22">
    <mergeCell ref="E1:J1"/>
    <mergeCell ref="E5:J5"/>
    <mergeCell ref="E6:J6"/>
    <mergeCell ref="E7:J7"/>
    <mergeCell ref="A13:A16"/>
    <mergeCell ref="A10:J11"/>
    <mergeCell ref="F13:J13"/>
    <mergeCell ref="F14:F16"/>
    <mergeCell ref="I14:J15"/>
    <mergeCell ref="B13:B16"/>
    <mergeCell ref="C13:C16"/>
    <mergeCell ref="D13:D16"/>
    <mergeCell ref="E13:E16"/>
    <mergeCell ref="G14:H14"/>
    <mergeCell ref="K282:N282"/>
    <mergeCell ref="G15:G16"/>
    <mergeCell ref="H15:H16"/>
    <mergeCell ref="E2:J2"/>
    <mergeCell ref="E3:J3"/>
    <mergeCell ref="E4:J4"/>
    <mergeCell ref="E9:F9"/>
    <mergeCell ref="E8:J8"/>
  </mergeCells>
  <printOptions/>
  <pageMargins left="0.7874015748031497" right="0.3937007874015748" top="0.3937007874015748" bottom="0.3937007874015748" header="0.5118110236220472" footer="0.5118110236220472"/>
  <pageSetup fitToHeight="7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9"/>
  <sheetViews>
    <sheetView view="pageBreakPreview" zoomScaleNormal="115" zoomScaleSheetLayoutView="100" zoomScalePageLayoutView="0" workbookViewId="0" topLeftCell="A1">
      <selection activeCell="D3" sqref="D3:I3"/>
    </sheetView>
  </sheetViews>
  <sheetFormatPr defaultColWidth="9.00390625" defaultRowHeight="12.75"/>
  <cols>
    <col min="1" max="1" width="5.375" style="42" customWidth="1"/>
    <col min="2" max="2" width="10.25390625" style="22" customWidth="1"/>
    <col min="3" max="3" width="5.00390625" style="22" customWidth="1"/>
    <col min="4" max="4" width="59.875" style="22" customWidth="1"/>
    <col min="5" max="5" width="13.125" style="22" customWidth="1"/>
    <col min="6" max="7" width="9.125" style="0" hidden="1" customWidth="1"/>
    <col min="8" max="8" width="10.625" style="0" customWidth="1"/>
    <col min="9" max="9" width="10.375" style="0" customWidth="1"/>
  </cols>
  <sheetData>
    <row r="1" spans="1:9" ht="12.75">
      <c r="A1" s="32"/>
      <c r="B1" s="33"/>
      <c r="C1" s="33"/>
      <c r="D1" s="254" t="s">
        <v>478</v>
      </c>
      <c r="E1" s="254"/>
      <c r="F1" s="209"/>
      <c r="G1" s="209"/>
      <c r="H1" s="210"/>
      <c r="I1" s="210"/>
    </row>
    <row r="2" spans="1:9" ht="12.75">
      <c r="A2" s="32"/>
      <c r="B2" s="33"/>
      <c r="C2" s="33"/>
      <c r="D2" s="211" t="s">
        <v>474</v>
      </c>
      <c r="E2" s="211"/>
      <c r="F2" s="210"/>
      <c r="G2" s="210"/>
      <c r="H2" s="210"/>
      <c r="I2" s="210"/>
    </row>
    <row r="3" spans="1:9" ht="12.75">
      <c r="A3" s="32"/>
      <c r="B3" s="33"/>
      <c r="C3" s="33"/>
      <c r="D3" s="216" t="s">
        <v>491</v>
      </c>
      <c r="E3" s="217"/>
      <c r="F3" s="217"/>
      <c r="G3" s="217"/>
      <c r="H3" s="217"/>
      <c r="I3" s="217"/>
    </row>
    <row r="4" spans="1:9" ht="12.75">
      <c r="A4" s="32"/>
      <c r="B4" s="33"/>
      <c r="C4" s="33"/>
      <c r="D4" s="216" t="s">
        <v>475</v>
      </c>
      <c r="E4" s="217"/>
      <c r="F4" s="217"/>
      <c r="G4" s="217"/>
      <c r="H4" s="217"/>
      <c r="I4" s="217"/>
    </row>
    <row r="5" spans="1:10" ht="12.75">
      <c r="A5" s="32"/>
      <c r="B5" s="33"/>
      <c r="C5" s="33"/>
      <c r="D5" s="211" t="s">
        <v>476</v>
      </c>
      <c r="E5" s="211"/>
      <c r="F5" s="210"/>
      <c r="G5" s="210"/>
      <c r="H5" s="210"/>
      <c r="I5" s="210"/>
      <c r="J5" s="1"/>
    </row>
    <row r="6" spans="1:10" ht="12.75">
      <c r="A6" s="32"/>
      <c r="B6" s="33"/>
      <c r="C6" s="33"/>
      <c r="D6" s="211" t="s">
        <v>472</v>
      </c>
      <c r="E6" s="211"/>
      <c r="F6" s="210"/>
      <c r="G6" s="210"/>
      <c r="H6" s="210"/>
      <c r="I6" s="210"/>
      <c r="J6" s="1"/>
    </row>
    <row r="7" spans="1:10" ht="12.75">
      <c r="A7" s="32"/>
      <c r="B7" s="33"/>
      <c r="C7" s="33"/>
      <c r="D7" s="211" t="s">
        <v>454</v>
      </c>
      <c r="E7" s="211"/>
      <c r="F7" s="210"/>
      <c r="G7" s="210"/>
      <c r="H7" s="210"/>
      <c r="I7" s="210"/>
      <c r="J7" s="2"/>
    </row>
    <row r="8" spans="1:10" ht="12.75">
      <c r="A8" s="32"/>
      <c r="B8" s="33"/>
      <c r="C8" s="33"/>
      <c r="D8" s="211" t="s">
        <v>450</v>
      </c>
      <c r="E8" s="211"/>
      <c r="F8" s="210"/>
      <c r="G8" s="210"/>
      <c r="H8" s="210"/>
      <c r="I8" s="210"/>
      <c r="J8" s="2"/>
    </row>
    <row r="9" spans="1:10" ht="12.75">
      <c r="A9" s="32"/>
      <c r="B9" s="32"/>
      <c r="C9" s="32"/>
      <c r="D9" s="32"/>
      <c r="E9" s="32"/>
      <c r="F9" s="2"/>
      <c r="G9" s="2"/>
      <c r="H9" s="2"/>
      <c r="I9" s="2"/>
      <c r="J9" s="2"/>
    </row>
    <row r="10" spans="1:10" ht="12.75">
      <c r="A10" s="225" t="s">
        <v>455</v>
      </c>
      <c r="B10" s="225"/>
      <c r="C10" s="225"/>
      <c r="D10" s="225"/>
      <c r="E10" s="225"/>
      <c r="F10" s="210"/>
      <c r="G10" s="210"/>
      <c r="H10" s="210"/>
      <c r="I10" s="210"/>
      <c r="J10" s="2"/>
    </row>
    <row r="11" spans="1:9" ht="29.25" customHeight="1">
      <c r="A11" s="225"/>
      <c r="B11" s="225"/>
      <c r="C11" s="225"/>
      <c r="D11" s="225"/>
      <c r="E11" s="225"/>
      <c r="F11" s="210"/>
      <c r="G11" s="210"/>
      <c r="H11" s="210"/>
      <c r="I11" s="210"/>
    </row>
    <row r="12" spans="1:5" ht="11.25" customHeight="1" thickBot="1">
      <c r="A12" s="118"/>
      <c r="B12" s="118"/>
      <c r="C12" s="118"/>
      <c r="D12" s="118"/>
      <c r="E12" s="118"/>
    </row>
    <row r="13" spans="1:9" ht="13.5" customHeight="1" thickBot="1">
      <c r="A13" s="234" t="s">
        <v>11</v>
      </c>
      <c r="B13" s="256" t="s">
        <v>12</v>
      </c>
      <c r="C13" s="248" t="s">
        <v>13</v>
      </c>
      <c r="D13" s="250" t="s">
        <v>14</v>
      </c>
      <c r="E13" s="238" t="s">
        <v>391</v>
      </c>
      <c r="F13" s="259"/>
      <c r="G13" s="259"/>
      <c r="H13" s="260"/>
      <c r="I13" s="261"/>
    </row>
    <row r="14" spans="1:9" ht="10.5" customHeight="1" thickBot="1">
      <c r="A14" s="235"/>
      <c r="B14" s="249"/>
      <c r="C14" s="249"/>
      <c r="D14" s="251"/>
      <c r="E14" s="242" t="s">
        <v>390</v>
      </c>
      <c r="F14" s="212" t="s">
        <v>175</v>
      </c>
      <c r="G14" s="212"/>
      <c r="H14" s="263" t="s">
        <v>175</v>
      </c>
      <c r="I14" s="264"/>
    </row>
    <row r="15" spans="1:9" ht="13.5" thickBot="1">
      <c r="A15" s="236"/>
      <c r="B15" s="257"/>
      <c r="C15" s="257"/>
      <c r="D15" s="258"/>
      <c r="E15" s="262"/>
      <c r="F15" s="119" t="s">
        <v>176</v>
      </c>
      <c r="G15" s="126" t="s">
        <v>177</v>
      </c>
      <c r="H15" s="128" t="s">
        <v>415</v>
      </c>
      <c r="I15" s="128" t="s">
        <v>452</v>
      </c>
    </row>
    <row r="16" spans="1:9" ht="12.75">
      <c r="A16" s="87"/>
      <c r="B16" s="49"/>
      <c r="C16" s="48"/>
      <c r="D16" s="50" t="s">
        <v>35</v>
      </c>
      <c r="E16" s="136">
        <f>E17+E78+E105+E187+E371+E378</f>
        <v>24048.449999999997</v>
      </c>
      <c r="F16" s="136" t="e">
        <f>F17+F78+F105+F187+F371+F378</f>
        <v>#REF!</v>
      </c>
      <c r="G16" s="136" t="e">
        <f>G17+G78+G105+G187+G371+G378</f>
        <v>#REF!</v>
      </c>
      <c r="H16" s="136">
        <f>H17+H78+H105+H187+H371+H378</f>
        <v>19032.45</v>
      </c>
      <c r="I16" s="136">
        <f>I17+I78+I105+I187+I371+I378</f>
        <v>18622.15</v>
      </c>
    </row>
    <row r="17" spans="1:9" ht="12.75">
      <c r="A17" s="88" t="s">
        <v>15</v>
      </c>
      <c r="B17" s="20"/>
      <c r="C17" s="20"/>
      <c r="D17" s="34" t="s">
        <v>21</v>
      </c>
      <c r="E17" s="124">
        <f>E18+E33+E25</f>
        <v>1374.4499999999998</v>
      </c>
      <c r="F17" s="124" t="e">
        <f>F18+F33+F25</f>
        <v>#REF!</v>
      </c>
      <c r="G17" s="124" t="e">
        <f>G18+G33+G25</f>
        <v>#REF!</v>
      </c>
      <c r="H17" s="124">
        <f>H18+H33+H25</f>
        <v>559.75</v>
      </c>
      <c r="I17" s="124">
        <f>I18+I33+I25</f>
        <v>559.75</v>
      </c>
    </row>
    <row r="18" spans="1:9" ht="33.75">
      <c r="A18" s="89" t="s">
        <v>16</v>
      </c>
      <c r="B18" s="44"/>
      <c r="C18" s="44"/>
      <c r="D18" s="38" t="s">
        <v>36</v>
      </c>
      <c r="E18" s="124">
        <f>E19</f>
        <v>215.6</v>
      </c>
      <c r="F18" s="124">
        <f aca="true" t="shared" si="0" ref="F18:I21">F19</f>
        <v>0</v>
      </c>
      <c r="G18" s="124">
        <f t="shared" si="0"/>
        <v>0</v>
      </c>
      <c r="H18" s="124">
        <f t="shared" si="0"/>
        <v>215.6</v>
      </c>
      <c r="I18" s="124">
        <f t="shared" si="0"/>
        <v>215.6</v>
      </c>
    </row>
    <row r="19" spans="1:9" ht="12.75">
      <c r="A19" s="89" t="s">
        <v>16</v>
      </c>
      <c r="B19" s="44" t="s">
        <v>213</v>
      </c>
      <c r="C19" s="51"/>
      <c r="D19" s="38" t="s">
        <v>60</v>
      </c>
      <c r="E19" s="124">
        <f>E20</f>
        <v>215.6</v>
      </c>
      <c r="F19" s="124">
        <f t="shared" si="0"/>
        <v>0</v>
      </c>
      <c r="G19" s="124">
        <f t="shared" si="0"/>
        <v>0</v>
      </c>
      <c r="H19" s="124">
        <f t="shared" si="0"/>
        <v>215.6</v>
      </c>
      <c r="I19" s="124">
        <f t="shared" si="0"/>
        <v>215.6</v>
      </c>
    </row>
    <row r="20" spans="1:9" ht="22.5">
      <c r="A20" s="89" t="s">
        <v>16</v>
      </c>
      <c r="B20" s="44" t="s">
        <v>212</v>
      </c>
      <c r="C20" s="52"/>
      <c r="D20" s="38" t="s">
        <v>63</v>
      </c>
      <c r="E20" s="124">
        <f>E21</f>
        <v>215.6</v>
      </c>
      <c r="F20" s="124">
        <f t="shared" si="0"/>
        <v>0</v>
      </c>
      <c r="G20" s="124">
        <f t="shared" si="0"/>
        <v>0</v>
      </c>
      <c r="H20" s="124">
        <f t="shared" si="0"/>
        <v>215.6</v>
      </c>
      <c r="I20" s="124">
        <f t="shared" si="0"/>
        <v>215.6</v>
      </c>
    </row>
    <row r="21" spans="1:9" ht="12.75">
      <c r="A21" s="90" t="s">
        <v>16</v>
      </c>
      <c r="B21" s="51" t="s">
        <v>212</v>
      </c>
      <c r="C21" s="52"/>
      <c r="D21" s="53" t="s">
        <v>236</v>
      </c>
      <c r="E21" s="141">
        <f>E22</f>
        <v>215.6</v>
      </c>
      <c r="F21" s="141">
        <f t="shared" si="0"/>
        <v>0</v>
      </c>
      <c r="G21" s="141">
        <f t="shared" si="0"/>
        <v>0</v>
      </c>
      <c r="H21" s="141">
        <f t="shared" si="0"/>
        <v>215.6</v>
      </c>
      <c r="I21" s="141">
        <f t="shared" si="0"/>
        <v>215.6</v>
      </c>
    </row>
    <row r="22" spans="1:9" ht="12.75">
      <c r="A22" s="90" t="s">
        <v>16</v>
      </c>
      <c r="B22" s="51" t="s">
        <v>214</v>
      </c>
      <c r="C22" s="52"/>
      <c r="D22" s="35" t="s">
        <v>215</v>
      </c>
      <c r="E22" s="141">
        <f>E23+E24</f>
        <v>215.6</v>
      </c>
      <c r="F22" s="141">
        <f>F23+F24</f>
        <v>0</v>
      </c>
      <c r="G22" s="141">
        <f>G23+G24</f>
        <v>0</v>
      </c>
      <c r="H22" s="141">
        <f>H23+H24</f>
        <v>215.6</v>
      </c>
      <c r="I22" s="141">
        <f>I23+I24</f>
        <v>215.6</v>
      </c>
    </row>
    <row r="23" spans="1:9" ht="33.75">
      <c r="A23" s="90" t="s">
        <v>16</v>
      </c>
      <c r="B23" s="51" t="s">
        <v>214</v>
      </c>
      <c r="C23" s="14" t="s">
        <v>52</v>
      </c>
      <c r="D23" s="36" t="s">
        <v>53</v>
      </c>
      <c r="E23" s="141">
        <f>ВЕД!F25</f>
        <v>215.6</v>
      </c>
      <c r="F23" s="141">
        <f>ВЕД!G25</f>
        <v>0</v>
      </c>
      <c r="G23" s="141">
        <f>ВЕД!H25</f>
        <v>0</v>
      </c>
      <c r="H23" s="141">
        <f>ВЕД!I25</f>
        <v>215.6</v>
      </c>
      <c r="I23" s="141">
        <f>ВЕД!J25</f>
        <v>215.6</v>
      </c>
    </row>
    <row r="24" spans="1:9" ht="12.75">
      <c r="A24" s="90" t="s">
        <v>16</v>
      </c>
      <c r="B24" s="51" t="s">
        <v>214</v>
      </c>
      <c r="C24" s="14" t="s">
        <v>58</v>
      </c>
      <c r="D24" s="35" t="s">
        <v>59</v>
      </c>
      <c r="E24" s="141">
        <f>ВЕД!F26</f>
        <v>0</v>
      </c>
      <c r="F24" s="141">
        <f>ВЕД!G26</f>
        <v>0</v>
      </c>
      <c r="G24" s="141">
        <f>ВЕД!H26</f>
        <v>0</v>
      </c>
      <c r="H24" s="141">
        <f>ВЕД!I26</f>
        <v>0</v>
      </c>
      <c r="I24" s="141">
        <f>ВЕД!J26</f>
        <v>0</v>
      </c>
    </row>
    <row r="25" spans="1:9" ht="12.75" hidden="1">
      <c r="A25" s="88" t="s">
        <v>398</v>
      </c>
      <c r="B25" s="20"/>
      <c r="C25" s="20"/>
      <c r="D25" s="38" t="s">
        <v>399</v>
      </c>
      <c r="E25" s="142">
        <f aca="true" t="shared" si="1" ref="E25:I31">E26</f>
        <v>0</v>
      </c>
      <c r="F25" s="142">
        <f t="shared" si="1"/>
        <v>0</v>
      </c>
      <c r="G25" s="142">
        <f t="shared" si="1"/>
        <v>0</v>
      </c>
      <c r="H25" s="142">
        <f t="shared" si="1"/>
        <v>0</v>
      </c>
      <c r="I25" s="142">
        <f t="shared" si="1"/>
        <v>0</v>
      </c>
    </row>
    <row r="26" spans="1:9" ht="12.75" hidden="1">
      <c r="A26" s="88" t="s">
        <v>398</v>
      </c>
      <c r="B26" s="20" t="s">
        <v>213</v>
      </c>
      <c r="C26" s="74"/>
      <c r="D26" s="38" t="s">
        <v>60</v>
      </c>
      <c r="E26" s="142">
        <f t="shared" si="1"/>
        <v>0</v>
      </c>
      <c r="F26" s="142">
        <f t="shared" si="1"/>
        <v>0</v>
      </c>
      <c r="G26" s="142">
        <f t="shared" si="1"/>
        <v>0</v>
      </c>
      <c r="H26" s="142">
        <f t="shared" si="1"/>
        <v>0</v>
      </c>
      <c r="I26" s="142">
        <f t="shared" si="1"/>
        <v>0</v>
      </c>
    </row>
    <row r="27" spans="1:9" ht="22.5" hidden="1">
      <c r="A27" s="88" t="s">
        <v>398</v>
      </c>
      <c r="B27" s="20" t="s">
        <v>392</v>
      </c>
      <c r="C27" s="74"/>
      <c r="D27" s="38" t="s">
        <v>393</v>
      </c>
      <c r="E27" s="142">
        <f t="shared" si="1"/>
        <v>0</v>
      </c>
      <c r="F27" s="142">
        <f t="shared" si="1"/>
        <v>0</v>
      </c>
      <c r="G27" s="142">
        <f t="shared" si="1"/>
        <v>0</v>
      </c>
      <c r="H27" s="142">
        <f t="shared" si="1"/>
        <v>0</v>
      </c>
      <c r="I27" s="142">
        <f t="shared" si="1"/>
        <v>0</v>
      </c>
    </row>
    <row r="28" spans="1:9" ht="12.75" hidden="1">
      <c r="A28" s="91" t="s">
        <v>398</v>
      </c>
      <c r="B28" s="14" t="s">
        <v>392</v>
      </c>
      <c r="C28" s="21"/>
      <c r="D28" s="53" t="s">
        <v>236</v>
      </c>
      <c r="E28" s="141">
        <f t="shared" si="1"/>
        <v>0</v>
      </c>
      <c r="F28" s="141">
        <f t="shared" si="1"/>
        <v>0</v>
      </c>
      <c r="G28" s="141">
        <f t="shared" si="1"/>
        <v>0</v>
      </c>
      <c r="H28" s="141">
        <f t="shared" si="1"/>
        <v>0</v>
      </c>
      <c r="I28" s="141">
        <f t="shared" si="1"/>
        <v>0</v>
      </c>
    </row>
    <row r="29" spans="1:9" ht="12.75" hidden="1">
      <c r="A29" s="91" t="s">
        <v>398</v>
      </c>
      <c r="B29" s="14" t="s">
        <v>394</v>
      </c>
      <c r="C29" s="74"/>
      <c r="D29" s="35" t="s">
        <v>215</v>
      </c>
      <c r="E29" s="141">
        <f t="shared" si="1"/>
        <v>0</v>
      </c>
      <c r="F29" s="141">
        <f t="shared" si="1"/>
        <v>0</v>
      </c>
      <c r="G29" s="141">
        <f t="shared" si="1"/>
        <v>0</v>
      </c>
      <c r="H29" s="141">
        <f t="shared" si="1"/>
        <v>0</v>
      </c>
      <c r="I29" s="141">
        <f t="shared" si="1"/>
        <v>0</v>
      </c>
    </row>
    <row r="30" spans="1:9" ht="22.5" hidden="1">
      <c r="A30" s="91" t="s">
        <v>398</v>
      </c>
      <c r="B30" s="14" t="s">
        <v>395</v>
      </c>
      <c r="C30" s="74"/>
      <c r="D30" s="53" t="s">
        <v>397</v>
      </c>
      <c r="E30" s="141">
        <f t="shared" si="1"/>
        <v>0</v>
      </c>
      <c r="F30" s="141">
        <f t="shared" si="1"/>
        <v>0</v>
      </c>
      <c r="G30" s="141">
        <f t="shared" si="1"/>
        <v>0</v>
      </c>
      <c r="H30" s="141">
        <f t="shared" si="1"/>
        <v>0</v>
      </c>
      <c r="I30" s="141">
        <f t="shared" si="1"/>
        <v>0</v>
      </c>
    </row>
    <row r="31" spans="1:9" ht="12.75" hidden="1">
      <c r="A31" s="91" t="s">
        <v>398</v>
      </c>
      <c r="B31" s="14" t="s">
        <v>396</v>
      </c>
      <c r="C31" s="74"/>
      <c r="D31" s="36" t="s">
        <v>64</v>
      </c>
      <c r="E31" s="141">
        <f t="shared" si="1"/>
        <v>0</v>
      </c>
      <c r="F31" s="141">
        <f t="shared" si="1"/>
        <v>0</v>
      </c>
      <c r="G31" s="141">
        <f t="shared" si="1"/>
        <v>0</v>
      </c>
      <c r="H31" s="141">
        <f t="shared" si="1"/>
        <v>0</v>
      </c>
      <c r="I31" s="141">
        <f t="shared" si="1"/>
        <v>0</v>
      </c>
    </row>
    <row r="32" spans="1:9" ht="12.75" hidden="1">
      <c r="A32" s="91" t="s">
        <v>398</v>
      </c>
      <c r="B32" s="14" t="s">
        <v>396</v>
      </c>
      <c r="C32" s="21" t="s">
        <v>58</v>
      </c>
      <c r="D32" s="36" t="s">
        <v>59</v>
      </c>
      <c r="E32" s="141">
        <f>ВЕД!F36</f>
        <v>0</v>
      </c>
      <c r="F32" s="141">
        <f>ВЕД!G36</f>
        <v>0</v>
      </c>
      <c r="G32" s="141">
        <f>ВЕД!H36</f>
        <v>0</v>
      </c>
      <c r="H32" s="141">
        <f>ВЕД!I36</f>
        <v>0</v>
      </c>
      <c r="I32" s="141">
        <f>ВЕД!J36</f>
        <v>0</v>
      </c>
    </row>
    <row r="33" spans="1:9" ht="12.75">
      <c r="A33" s="88" t="s">
        <v>38</v>
      </c>
      <c r="B33" s="20"/>
      <c r="C33" s="20"/>
      <c r="D33" s="34" t="s">
        <v>22</v>
      </c>
      <c r="E33" s="124">
        <f>E44+E34+E69</f>
        <v>1158.85</v>
      </c>
      <c r="F33" s="124" t="e">
        <f>F44+F34+F69</f>
        <v>#REF!</v>
      </c>
      <c r="G33" s="124" t="e">
        <f>G44+G34+G69</f>
        <v>#REF!</v>
      </c>
      <c r="H33" s="124">
        <f>H44+H34+H69</f>
        <v>344.15</v>
      </c>
      <c r="I33" s="124">
        <f>I44+I34+I69</f>
        <v>344.15</v>
      </c>
    </row>
    <row r="34" spans="1:9" ht="22.5">
      <c r="A34" s="88" t="s">
        <v>38</v>
      </c>
      <c r="B34" s="20" t="s">
        <v>216</v>
      </c>
      <c r="C34" s="20"/>
      <c r="D34" s="38" t="s">
        <v>409</v>
      </c>
      <c r="E34" s="124">
        <f>E35</f>
        <v>900</v>
      </c>
      <c r="F34" s="124">
        <f>F35</f>
        <v>0</v>
      </c>
      <c r="G34" s="124">
        <f>G35</f>
        <v>0</v>
      </c>
      <c r="H34" s="124">
        <f>H35</f>
        <v>100</v>
      </c>
      <c r="I34" s="124">
        <f>I35</f>
        <v>100</v>
      </c>
    </row>
    <row r="35" spans="1:9" ht="21.75">
      <c r="A35" s="88" t="s">
        <v>38</v>
      </c>
      <c r="B35" s="20" t="s">
        <v>217</v>
      </c>
      <c r="C35" s="20"/>
      <c r="D35" s="176" t="s">
        <v>156</v>
      </c>
      <c r="E35" s="124">
        <f aca="true" t="shared" si="2" ref="E35:I36">E36</f>
        <v>900</v>
      </c>
      <c r="F35" s="124">
        <f t="shared" si="2"/>
        <v>0</v>
      </c>
      <c r="G35" s="124">
        <f t="shared" si="2"/>
        <v>0</v>
      </c>
      <c r="H35" s="124">
        <f t="shared" si="2"/>
        <v>100</v>
      </c>
      <c r="I35" s="124">
        <f t="shared" si="2"/>
        <v>100</v>
      </c>
    </row>
    <row r="36" spans="1:9" ht="12.75">
      <c r="A36" s="91" t="s">
        <v>38</v>
      </c>
      <c r="B36" s="14" t="s">
        <v>218</v>
      </c>
      <c r="C36" s="14"/>
      <c r="D36" s="35" t="s">
        <v>157</v>
      </c>
      <c r="E36" s="137">
        <f>E37</f>
        <v>900</v>
      </c>
      <c r="F36" s="137">
        <f t="shared" si="2"/>
        <v>0</v>
      </c>
      <c r="G36" s="137">
        <f t="shared" si="2"/>
        <v>0</v>
      </c>
      <c r="H36" s="137">
        <f t="shared" si="2"/>
        <v>100</v>
      </c>
      <c r="I36" s="137">
        <f t="shared" si="2"/>
        <v>100</v>
      </c>
    </row>
    <row r="37" spans="1:9" ht="12.75">
      <c r="A37" s="91" t="s">
        <v>38</v>
      </c>
      <c r="B37" s="14" t="s">
        <v>219</v>
      </c>
      <c r="C37" s="14"/>
      <c r="D37" s="35" t="s">
        <v>215</v>
      </c>
      <c r="E37" s="137">
        <f>E38+E40+E42</f>
        <v>900</v>
      </c>
      <c r="F37" s="137">
        <f>F38+F40+F42</f>
        <v>0</v>
      </c>
      <c r="G37" s="137">
        <f>G38+G40+G42</f>
        <v>0</v>
      </c>
      <c r="H37" s="137">
        <f>H38+H40+H42</f>
        <v>100</v>
      </c>
      <c r="I37" s="137">
        <f>I38+I40+I42</f>
        <v>100</v>
      </c>
    </row>
    <row r="38" spans="1:9" ht="45">
      <c r="A38" s="91" t="s">
        <v>38</v>
      </c>
      <c r="B38" s="14" t="s">
        <v>220</v>
      </c>
      <c r="C38" s="14"/>
      <c r="D38" s="53" t="s">
        <v>158</v>
      </c>
      <c r="E38" s="137">
        <f>E39</f>
        <v>800</v>
      </c>
      <c r="F38" s="137">
        <f>F39</f>
        <v>0</v>
      </c>
      <c r="G38" s="137">
        <f>G39</f>
        <v>0</v>
      </c>
      <c r="H38" s="137">
        <f>H39</f>
        <v>0</v>
      </c>
      <c r="I38" s="137">
        <f>I39</f>
        <v>0</v>
      </c>
    </row>
    <row r="39" spans="1:9" ht="22.5">
      <c r="A39" s="91" t="s">
        <v>38</v>
      </c>
      <c r="B39" s="14" t="s">
        <v>220</v>
      </c>
      <c r="C39" s="14" t="s">
        <v>55</v>
      </c>
      <c r="D39" s="36" t="s">
        <v>413</v>
      </c>
      <c r="E39" s="137">
        <f>ВЕД!F43</f>
        <v>800</v>
      </c>
      <c r="F39" s="137">
        <f>ВЕД!G43</f>
        <v>0</v>
      </c>
      <c r="G39" s="137">
        <f>ВЕД!H43</f>
        <v>0</v>
      </c>
      <c r="H39" s="137">
        <f>ВЕД!I43</f>
        <v>0</v>
      </c>
      <c r="I39" s="137">
        <f>ВЕД!J43</f>
        <v>0</v>
      </c>
    </row>
    <row r="40" spans="1:9" ht="12.75">
      <c r="A40" s="91" t="s">
        <v>38</v>
      </c>
      <c r="B40" s="14" t="s">
        <v>406</v>
      </c>
      <c r="C40" s="14"/>
      <c r="D40" s="55" t="s">
        <v>407</v>
      </c>
      <c r="E40" s="137">
        <f>E41</f>
        <v>0</v>
      </c>
      <c r="F40" s="137">
        <f>F41</f>
        <v>0</v>
      </c>
      <c r="G40" s="137">
        <f>G41</f>
        <v>0</v>
      </c>
      <c r="H40" s="137">
        <f>H41</f>
        <v>0</v>
      </c>
      <c r="I40" s="137">
        <f>I41</f>
        <v>0</v>
      </c>
    </row>
    <row r="41" spans="1:9" ht="22.5">
      <c r="A41" s="91" t="s">
        <v>38</v>
      </c>
      <c r="B41" s="14" t="s">
        <v>406</v>
      </c>
      <c r="C41" s="14" t="s">
        <v>55</v>
      </c>
      <c r="D41" s="36" t="s">
        <v>413</v>
      </c>
      <c r="E41" s="137">
        <f>ВЕД!F45</f>
        <v>0</v>
      </c>
      <c r="F41" s="137">
        <f>ВЕД!G45</f>
        <v>0</v>
      </c>
      <c r="G41" s="137">
        <f>ВЕД!H45</f>
        <v>0</v>
      </c>
      <c r="H41" s="137">
        <f>ВЕД!I45</f>
        <v>0</v>
      </c>
      <c r="I41" s="137">
        <f>ВЕД!J45</f>
        <v>0</v>
      </c>
    </row>
    <row r="42" spans="1:9" ht="12.75">
      <c r="A42" s="91" t="s">
        <v>38</v>
      </c>
      <c r="B42" s="14" t="s">
        <v>419</v>
      </c>
      <c r="C42" s="14"/>
      <c r="D42" s="55" t="s">
        <v>420</v>
      </c>
      <c r="E42" s="137">
        <f>E43</f>
        <v>100</v>
      </c>
      <c r="F42" s="137">
        <f>F43</f>
        <v>0</v>
      </c>
      <c r="G42" s="137">
        <f>G43</f>
        <v>0</v>
      </c>
      <c r="H42" s="137">
        <f>H43</f>
        <v>100</v>
      </c>
      <c r="I42" s="137">
        <f>I43</f>
        <v>100</v>
      </c>
    </row>
    <row r="43" spans="1:9" ht="22.5">
      <c r="A43" s="91" t="s">
        <v>38</v>
      </c>
      <c r="B43" s="14" t="s">
        <v>419</v>
      </c>
      <c r="C43" s="14" t="s">
        <v>55</v>
      </c>
      <c r="D43" s="36" t="s">
        <v>413</v>
      </c>
      <c r="E43" s="137">
        <f>ВЕД!F47</f>
        <v>100</v>
      </c>
      <c r="F43" s="137">
        <f>ВЕД!G47</f>
        <v>0</v>
      </c>
      <c r="G43" s="137">
        <f>ВЕД!H47</f>
        <v>0</v>
      </c>
      <c r="H43" s="137">
        <f>ВЕД!I47</f>
        <v>100</v>
      </c>
      <c r="I43" s="137">
        <f>ВЕД!J47</f>
        <v>100</v>
      </c>
    </row>
    <row r="44" spans="1:9" ht="33.75">
      <c r="A44" s="88" t="s">
        <v>38</v>
      </c>
      <c r="B44" s="20" t="s">
        <v>221</v>
      </c>
      <c r="C44" s="20"/>
      <c r="D44" s="34" t="s">
        <v>410</v>
      </c>
      <c r="E44" s="124">
        <f>E45+E62</f>
        <v>244</v>
      </c>
      <c r="F44" s="124">
        <f>F45+F62</f>
        <v>0</v>
      </c>
      <c r="G44" s="124">
        <f>G45+G62</f>
        <v>0</v>
      </c>
      <c r="H44" s="124">
        <f>H45+H62</f>
        <v>244</v>
      </c>
      <c r="I44" s="124">
        <f>I45+I62</f>
        <v>244</v>
      </c>
    </row>
    <row r="45" spans="1:9" ht="12.75">
      <c r="A45" s="88" t="s">
        <v>38</v>
      </c>
      <c r="B45" s="20" t="s">
        <v>222</v>
      </c>
      <c r="C45" s="174"/>
      <c r="D45" s="175" t="s">
        <v>1</v>
      </c>
      <c r="E45" s="124">
        <f>E46+E54</f>
        <v>150</v>
      </c>
      <c r="F45" s="124">
        <f>F46+F54</f>
        <v>0</v>
      </c>
      <c r="G45" s="124">
        <f>G46+G54</f>
        <v>0</v>
      </c>
      <c r="H45" s="124">
        <f>H46+H54</f>
        <v>190</v>
      </c>
      <c r="I45" s="124">
        <f>I46+I54</f>
        <v>190</v>
      </c>
    </row>
    <row r="46" spans="1:9" ht="23.25" customHeight="1">
      <c r="A46" s="91" t="s">
        <v>38</v>
      </c>
      <c r="B46" s="14" t="s">
        <v>223</v>
      </c>
      <c r="C46" s="54"/>
      <c r="D46" s="36" t="s">
        <v>105</v>
      </c>
      <c r="E46" s="137">
        <f>E48+E50+E52</f>
        <v>130</v>
      </c>
      <c r="F46" s="137">
        <f>F48+F50+F52</f>
        <v>0</v>
      </c>
      <c r="G46" s="137">
        <f>G48+G50+G52</f>
        <v>0</v>
      </c>
      <c r="H46" s="137">
        <f>H48+H50+H52</f>
        <v>170</v>
      </c>
      <c r="I46" s="137">
        <f>I48+I50+I52</f>
        <v>170</v>
      </c>
    </row>
    <row r="47" spans="1:9" ht="12.75">
      <c r="A47" s="91" t="s">
        <v>38</v>
      </c>
      <c r="B47" s="14" t="s">
        <v>224</v>
      </c>
      <c r="C47" s="54"/>
      <c r="D47" s="35" t="s">
        <v>215</v>
      </c>
      <c r="E47" s="137">
        <f>E48+E50</f>
        <v>130</v>
      </c>
      <c r="F47" s="137">
        <f>F48+F50</f>
        <v>0</v>
      </c>
      <c r="G47" s="137">
        <f>G48+G50</f>
        <v>0</v>
      </c>
      <c r="H47" s="137">
        <f>H48+H50</f>
        <v>170</v>
      </c>
      <c r="I47" s="137">
        <f>I48+I50</f>
        <v>170</v>
      </c>
    </row>
    <row r="48" spans="1:9" ht="36" customHeight="1">
      <c r="A48" s="91" t="s">
        <v>38</v>
      </c>
      <c r="B48" s="14" t="s">
        <v>225</v>
      </c>
      <c r="C48" s="54"/>
      <c r="D48" s="55" t="s">
        <v>106</v>
      </c>
      <c r="E48" s="137">
        <f>E49</f>
        <v>120</v>
      </c>
      <c r="F48" s="137">
        <f>F49</f>
        <v>0</v>
      </c>
      <c r="G48" s="137">
        <f>G49</f>
        <v>0</v>
      </c>
      <c r="H48" s="137">
        <f>H49</f>
        <v>160</v>
      </c>
      <c r="I48" s="137">
        <f>I49</f>
        <v>160</v>
      </c>
    </row>
    <row r="49" spans="1:9" ht="22.5">
      <c r="A49" s="91" t="s">
        <v>38</v>
      </c>
      <c r="B49" s="14" t="s">
        <v>225</v>
      </c>
      <c r="C49" s="21" t="s">
        <v>55</v>
      </c>
      <c r="D49" s="36" t="s">
        <v>413</v>
      </c>
      <c r="E49" s="137">
        <f>ВЕД!F53</f>
        <v>120</v>
      </c>
      <c r="F49" s="137">
        <f>ВЕД!G53</f>
        <v>0</v>
      </c>
      <c r="G49" s="137">
        <f>ВЕД!H53</f>
        <v>0</v>
      </c>
      <c r="H49" s="137">
        <f>ВЕД!I53</f>
        <v>160</v>
      </c>
      <c r="I49" s="137">
        <f>ВЕД!J53</f>
        <v>160</v>
      </c>
    </row>
    <row r="50" spans="1:9" ht="22.5">
      <c r="A50" s="91" t="s">
        <v>38</v>
      </c>
      <c r="B50" s="14" t="s">
        <v>226</v>
      </c>
      <c r="C50" s="21"/>
      <c r="D50" s="55" t="s">
        <v>107</v>
      </c>
      <c r="E50" s="137">
        <f>E51</f>
        <v>10</v>
      </c>
      <c r="F50" s="137">
        <f>F51</f>
        <v>0</v>
      </c>
      <c r="G50" s="137">
        <f>G51</f>
        <v>0</v>
      </c>
      <c r="H50" s="137">
        <f>H51</f>
        <v>10</v>
      </c>
      <c r="I50" s="137">
        <f>I51</f>
        <v>10</v>
      </c>
    </row>
    <row r="51" spans="1:9" ht="21.75" customHeight="1">
      <c r="A51" s="91" t="s">
        <v>38</v>
      </c>
      <c r="B51" s="14" t="s">
        <v>226</v>
      </c>
      <c r="C51" s="21" t="s">
        <v>55</v>
      </c>
      <c r="D51" s="36" t="s">
        <v>413</v>
      </c>
      <c r="E51" s="137">
        <f>ВЕД!F55</f>
        <v>10</v>
      </c>
      <c r="F51" s="137">
        <f>ВЕД!G55</f>
        <v>0</v>
      </c>
      <c r="G51" s="137">
        <f>ВЕД!H55</f>
        <v>0</v>
      </c>
      <c r="H51" s="137">
        <f>ВЕД!I55</f>
        <v>10</v>
      </c>
      <c r="I51" s="137">
        <f>ВЕД!J55</f>
        <v>10</v>
      </c>
    </row>
    <row r="52" spans="1:9" ht="12.75" hidden="1">
      <c r="A52" s="91" t="s">
        <v>38</v>
      </c>
      <c r="B52" s="14" t="s">
        <v>227</v>
      </c>
      <c r="C52" s="21"/>
      <c r="D52" s="55" t="s">
        <v>108</v>
      </c>
      <c r="E52" s="137">
        <f>E53</f>
        <v>0</v>
      </c>
      <c r="F52" s="137">
        <f>F53</f>
        <v>0</v>
      </c>
      <c r="G52" s="137">
        <f>G53</f>
        <v>0</v>
      </c>
      <c r="H52" s="137">
        <f>H53</f>
        <v>0</v>
      </c>
      <c r="I52" s="137">
        <f>I53</f>
        <v>0</v>
      </c>
    </row>
    <row r="53" spans="1:9" ht="24" customHeight="1" hidden="1">
      <c r="A53" s="91" t="s">
        <v>38</v>
      </c>
      <c r="B53" s="14" t="s">
        <v>227</v>
      </c>
      <c r="C53" s="21" t="s">
        <v>55</v>
      </c>
      <c r="D53" s="36" t="s">
        <v>413</v>
      </c>
      <c r="E53" s="137">
        <f>ВЕД!F57</f>
        <v>0</v>
      </c>
      <c r="F53" s="137">
        <f>ВЕД!G57</f>
        <v>0</v>
      </c>
      <c r="G53" s="137">
        <f>ВЕД!H57</f>
        <v>0</v>
      </c>
      <c r="H53" s="137">
        <f>ВЕД!I57</f>
        <v>0</v>
      </c>
      <c r="I53" s="137">
        <f>ВЕД!J57</f>
        <v>0</v>
      </c>
    </row>
    <row r="54" spans="1:9" ht="12.75">
      <c r="A54" s="91" t="s">
        <v>38</v>
      </c>
      <c r="B54" s="14" t="s">
        <v>228</v>
      </c>
      <c r="C54" s="21"/>
      <c r="D54" s="36" t="s">
        <v>109</v>
      </c>
      <c r="E54" s="137">
        <f>E55</f>
        <v>20</v>
      </c>
      <c r="F54" s="137">
        <f>F55</f>
        <v>0</v>
      </c>
      <c r="G54" s="137">
        <f>G55</f>
        <v>0</v>
      </c>
      <c r="H54" s="137">
        <f>H55</f>
        <v>20</v>
      </c>
      <c r="I54" s="137">
        <f>I55</f>
        <v>20</v>
      </c>
    </row>
    <row r="55" spans="1:9" ht="12.75">
      <c r="A55" s="91" t="s">
        <v>38</v>
      </c>
      <c r="B55" s="14" t="s">
        <v>229</v>
      </c>
      <c r="C55" s="21"/>
      <c r="D55" s="35" t="s">
        <v>215</v>
      </c>
      <c r="E55" s="137">
        <f>E58+E56+E60</f>
        <v>20</v>
      </c>
      <c r="F55" s="137">
        <f>F58+F56+F60</f>
        <v>0</v>
      </c>
      <c r="G55" s="137">
        <f>G58+G56+G60</f>
        <v>0</v>
      </c>
      <c r="H55" s="137">
        <f>H58+H56+H60</f>
        <v>20</v>
      </c>
      <c r="I55" s="137">
        <f>I58+I56+I60</f>
        <v>20</v>
      </c>
    </row>
    <row r="56" spans="1:9" ht="45">
      <c r="A56" s="91" t="s">
        <v>38</v>
      </c>
      <c r="B56" s="14" t="s">
        <v>352</v>
      </c>
      <c r="C56" s="21"/>
      <c r="D56" s="35" t="s">
        <v>448</v>
      </c>
      <c r="E56" s="137">
        <f>E57</f>
        <v>20</v>
      </c>
      <c r="F56" s="137">
        <f>F57</f>
        <v>0</v>
      </c>
      <c r="G56" s="137">
        <f>G57</f>
        <v>0</v>
      </c>
      <c r="H56" s="137">
        <f>H57</f>
        <v>20</v>
      </c>
      <c r="I56" s="137">
        <f>I57</f>
        <v>20</v>
      </c>
    </row>
    <row r="57" spans="1:9" ht="22.5" customHeight="1">
      <c r="A57" s="91" t="s">
        <v>38</v>
      </c>
      <c r="B57" s="14" t="s">
        <v>352</v>
      </c>
      <c r="C57" s="21" t="s">
        <v>55</v>
      </c>
      <c r="D57" s="36" t="s">
        <v>413</v>
      </c>
      <c r="E57" s="137">
        <f>ВЕД!F61</f>
        <v>20</v>
      </c>
      <c r="F57" s="137">
        <f>ВЕД!G61</f>
        <v>0</v>
      </c>
      <c r="G57" s="137">
        <f>ВЕД!H61</f>
        <v>0</v>
      </c>
      <c r="H57" s="137">
        <f>ВЕД!I61</f>
        <v>20</v>
      </c>
      <c r="I57" s="137">
        <f>ВЕД!J61</f>
        <v>20</v>
      </c>
    </row>
    <row r="58" spans="1:9" ht="12.75" hidden="1">
      <c r="A58" s="91" t="s">
        <v>38</v>
      </c>
      <c r="B58" s="14" t="s">
        <v>349</v>
      </c>
      <c r="C58" s="21"/>
      <c r="D58" s="36" t="s">
        <v>350</v>
      </c>
      <c r="E58" s="137">
        <f>E59</f>
        <v>0</v>
      </c>
      <c r="F58" s="137">
        <f>F59</f>
        <v>0</v>
      </c>
      <c r="G58" s="137">
        <f>G59</f>
        <v>0</v>
      </c>
      <c r="H58" s="137">
        <f>H59</f>
        <v>0</v>
      </c>
      <c r="I58" s="137">
        <f>I59</f>
        <v>0</v>
      </c>
    </row>
    <row r="59" spans="1:9" ht="24" customHeight="1" hidden="1">
      <c r="A59" s="91" t="s">
        <v>38</v>
      </c>
      <c r="B59" s="14" t="s">
        <v>349</v>
      </c>
      <c r="C59" s="21" t="s">
        <v>55</v>
      </c>
      <c r="D59" s="36" t="s">
        <v>413</v>
      </c>
      <c r="E59" s="137">
        <f>ВЕД!F63</f>
        <v>0</v>
      </c>
      <c r="F59" s="137">
        <f>ВЕД!G63</f>
        <v>0</v>
      </c>
      <c r="G59" s="137">
        <f>ВЕД!H63</f>
        <v>0</v>
      </c>
      <c r="H59" s="137">
        <f>ВЕД!I63</f>
        <v>0</v>
      </c>
      <c r="I59" s="137">
        <f>ВЕД!J63</f>
        <v>0</v>
      </c>
    </row>
    <row r="60" spans="1:9" ht="12.75" hidden="1">
      <c r="A60" s="91" t="s">
        <v>38</v>
      </c>
      <c r="B60" s="14" t="s">
        <v>381</v>
      </c>
      <c r="C60" s="21"/>
      <c r="D60" s="36" t="s">
        <v>382</v>
      </c>
      <c r="E60" s="137">
        <f>E61</f>
        <v>0</v>
      </c>
      <c r="F60" s="137">
        <f>F61</f>
        <v>0</v>
      </c>
      <c r="G60" s="137">
        <f>G61</f>
        <v>0</v>
      </c>
      <c r="H60" s="137">
        <f>H61</f>
        <v>0</v>
      </c>
      <c r="I60" s="137">
        <f>I61</f>
        <v>0</v>
      </c>
    </row>
    <row r="61" spans="1:9" ht="21.75" customHeight="1" hidden="1">
      <c r="A61" s="91" t="s">
        <v>38</v>
      </c>
      <c r="B61" s="14" t="s">
        <v>381</v>
      </c>
      <c r="C61" s="21" t="s">
        <v>55</v>
      </c>
      <c r="D61" s="36" t="s">
        <v>413</v>
      </c>
      <c r="E61" s="137">
        <f>ВЕД!F65</f>
        <v>0</v>
      </c>
      <c r="F61" s="137">
        <f>ВЕД!G65</f>
        <v>0</v>
      </c>
      <c r="G61" s="137">
        <f>ВЕД!H65</f>
        <v>0</v>
      </c>
      <c r="H61" s="137">
        <f>ВЕД!I65</f>
        <v>0</v>
      </c>
      <c r="I61" s="137">
        <f>ВЕД!J65</f>
        <v>0</v>
      </c>
    </row>
    <row r="62" spans="1:9" ht="12.75">
      <c r="A62" s="91" t="s">
        <v>38</v>
      </c>
      <c r="B62" s="14" t="s">
        <v>230</v>
      </c>
      <c r="C62" s="56"/>
      <c r="D62" s="55" t="s">
        <v>2</v>
      </c>
      <c r="E62" s="137">
        <f aca="true" t="shared" si="3" ref="E62:I63">E63</f>
        <v>94</v>
      </c>
      <c r="F62" s="137">
        <f t="shared" si="3"/>
        <v>0</v>
      </c>
      <c r="G62" s="137">
        <f t="shared" si="3"/>
        <v>0</v>
      </c>
      <c r="H62" s="137">
        <f t="shared" si="3"/>
        <v>54</v>
      </c>
      <c r="I62" s="137">
        <f t="shared" si="3"/>
        <v>54</v>
      </c>
    </row>
    <row r="63" spans="1:9" ht="22.5">
      <c r="A63" s="91" t="s">
        <v>38</v>
      </c>
      <c r="B63" s="14" t="s">
        <v>231</v>
      </c>
      <c r="C63" s="56"/>
      <c r="D63" s="36" t="s">
        <v>111</v>
      </c>
      <c r="E63" s="137">
        <f t="shared" si="3"/>
        <v>94</v>
      </c>
      <c r="F63" s="137">
        <f t="shared" si="3"/>
        <v>0</v>
      </c>
      <c r="G63" s="137">
        <f t="shared" si="3"/>
        <v>0</v>
      </c>
      <c r="H63" s="137">
        <f t="shared" si="3"/>
        <v>54</v>
      </c>
      <c r="I63" s="137">
        <f t="shared" si="3"/>
        <v>54</v>
      </c>
    </row>
    <row r="64" spans="1:9" ht="12.75">
      <c r="A64" s="91" t="s">
        <v>38</v>
      </c>
      <c r="B64" s="14" t="s">
        <v>232</v>
      </c>
      <c r="C64" s="56"/>
      <c r="D64" s="35" t="s">
        <v>215</v>
      </c>
      <c r="E64" s="173">
        <f>E65+E67</f>
        <v>94</v>
      </c>
      <c r="F64" s="173">
        <f>F65+F67</f>
        <v>0</v>
      </c>
      <c r="G64" s="173">
        <f>G65+G67</f>
        <v>0</v>
      </c>
      <c r="H64" s="173">
        <f>H65+H67</f>
        <v>54</v>
      </c>
      <c r="I64" s="173">
        <f>I65+I67</f>
        <v>54</v>
      </c>
    </row>
    <row r="65" spans="1:9" ht="12.75">
      <c r="A65" s="91" t="s">
        <v>38</v>
      </c>
      <c r="B65" s="14" t="s">
        <v>233</v>
      </c>
      <c r="C65" s="56"/>
      <c r="D65" s="55" t="s">
        <v>110</v>
      </c>
      <c r="E65" s="173">
        <f>E66</f>
        <v>94</v>
      </c>
      <c r="F65" s="173">
        <f>F66</f>
        <v>0</v>
      </c>
      <c r="G65" s="173">
        <f>G66</f>
        <v>0</v>
      </c>
      <c r="H65" s="173">
        <f>H66</f>
        <v>54</v>
      </c>
      <c r="I65" s="173">
        <f>I66</f>
        <v>54</v>
      </c>
    </row>
    <row r="66" spans="1:9" ht="25.5" customHeight="1">
      <c r="A66" s="91" t="s">
        <v>38</v>
      </c>
      <c r="B66" s="14" t="s">
        <v>233</v>
      </c>
      <c r="C66" s="21" t="s">
        <v>55</v>
      </c>
      <c r="D66" s="36" t="s">
        <v>413</v>
      </c>
      <c r="E66" s="173">
        <f>ВЕД!F70</f>
        <v>94</v>
      </c>
      <c r="F66" s="173">
        <f>ВЕД!G70</f>
        <v>0</v>
      </c>
      <c r="G66" s="173">
        <f>ВЕД!H70</f>
        <v>0</v>
      </c>
      <c r="H66" s="173">
        <f>ВЕД!I70</f>
        <v>54</v>
      </c>
      <c r="I66" s="173">
        <f>ВЕД!J70</f>
        <v>54</v>
      </c>
    </row>
    <row r="67" spans="1:9" ht="22.5" hidden="1">
      <c r="A67" s="91" t="s">
        <v>38</v>
      </c>
      <c r="B67" s="14" t="s">
        <v>383</v>
      </c>
      <c r="C67" s="21"/>
      <c r="D67" s="35" t="s">
        <v>385</v>
      </c>
      <c r="E67" s="173">
        <f>E68</f>
        <v>0</v>
      </c>
      <c r="F67" s="173">
        <f>F68</f>
        <v>0</v>
      </c>
      <c r="G67" s="173">
        <f>G68</f>
        <v>0</v>
      </c>
      <c r="H67" s="173">
        <f>H68</f>
        <v>0</v>
      </c>
      <c r="I67" s="173">
        <f>I68</f>
        <v>0</v>
      </c>
    </row>
    <row r="68" spans="1:9" ht="21" customHeight="1" hidden="1">
      <c r="A68" s="91" t="s">
        <v>38</v>
      </c>
      <c r="B68" s="14" t="s">
        <v>384</v>
      </c>
      <c r="C68" s="21" t="s">
        <v>55</v>
      </c>
      <c r="D68" s="36" t="s">
        <v>413</v>
      </c>
      <c r="E68" s="173">
        <f>ВЕД!F72</f>
        <v>0</v>
      </c>
      <c r="F68" s="173">
        <f>ВЕД!G72</f>
        <v>0</v>
      </c>
      <c r="G68" s="173">
        <f>ВЕД!H72</f>
        <v>0</v>
      </c>
      <c r="H68" s="173">
        <f>ВЕД!I72</f>
        <v>0</v>
      </c>
      <c r="I68" s="173">
        <f>ВЕД!J72</f>
        <v>0</v>
      </c>
    </row>
    <row r="69" spans="1:9" ht="12.75">
      <c r="A69" s="88" t="s">
        <v>38</v>
      </c>
      <c r="B69" s="20" t="s">
        <v>213</v>
      </c>
      <c r="C69" s="74"/>
      <c r="D69" s="38" t="s">
        <v>60</v>
      </c>
      <c r="E69" s="108">
        <f>E70</f>
        <v>14.85</v>
      </c>
      <c r="F69" s="108" t="e">
        <f aca="true" t="shared" si="4" ref="F69:I70">F70</f>
        <v>#REF!</v>
      </c>
      <c r="G69" s="108" t="e">
        <f t="shared" si="4"/>
        <v>#REF!</v>
      </c>
      <c r="H69" s="108">
        <f t="shared" si="4"/>
        <v>0.15</v>
      </c>
      <c r="I69" s="108">
        <f t="shared" si="4"/>
        <v>0.15</v>
      </c>
    </row>
    <row r="70" spans="1:9" ht="22.5">
      <c r="A70" s="91" t="s">
        <v>38</v>
      </c>
      <c r="B70" s="14" t="s">
        <v>234</v>
      </c>
      <c r="C70" s="74"/>
      <c r="D70" s="35" t="s">
        <v>235</v>
      </c>
      <c r="E70" s="109">
        <f>E71</f>
        <v>14.85</v>
      </c>
      <c r="F70" s="109" t="e">
        <f t="shared" si="4"/>
        <v>#REF!</v>
      </c>
      <c r="G70" s="109" t="e">
        <f t="shared" si="4"/>
        <v>#REF!</v>
      </c>
      <c r="H70" s="109">
        <f t="shared" si="4"/>
        <v>0.15</v>
      </c>
      <c r="I70" s="109">
        <f t="shared" si="4"/>
        <v>0.15</v>
      </c>
    </row>
    <row r="71" spans="1:9" ht="12.75">
      <c r="A71" s="91" t="s">
        <v>38</v>
      </c>
      <c r="B71" s="14" t="s">
        <v>234</v>
      </c>
      <c r="C71" s="74"/>
      <c r="D71" s="53" t="s">
        <v>236</v>
      </c>
      <c r="E71" s="109">
        <f>E72+E75</f>
        <v>14.85</v>
      </c>
      <c r="F71" s="109" t="e">
        <f>F72+F75</f>
        <v>#REF!</v>
      </c>
      <c r="G71" s="109" t="e">
        <f>G72+G75</f>
        <v>#REF!</v>
      </c>
      <c r="H71" s="109">
        <f>H72+H75</f>
        <v>0.15</v>
      </c>
      <c r="I71" s="109">
        <f>I72+I75</f>
        <v>0.15</v>
      </c>
    </row>
    <row r="72" spans="1:9" ht="22.5">
      <c r="A72" s="91" t="s">
        <v>38</v>
      </c>
      <c r="B72" s="14" t="s">
        <v>418</v>
      </c>
      <c r="C72" s="74"/>
      <c r="D72" s="53" t="s">
        <v>337</v>
      </c>
      <c r="E72" s="109">
        <f>E73</f>
        <v>0.15</v>
      </c>
      <c r="F72" s="109" t="e">
        <f aca="true" t="shared" si="5" ref="F72:I73">F73</f>
        <v>#REF!</v>
      </c>
      <c r="G72" s="109" t="e">
        <f t="shared" si="5"/>
        <v>#REF!</v>
      </c>
      <c r="H72" s="109">
        <f t="shared" si="5"/>
        <v>0.15</v>
      </c>
      <c r="I72" s="109">
        <f t="shared" si="5"/>
        <v>0.15</v>
      </c>
    </row>
    <row r="73" spans="1:9" ht="45">
      <c r="A73" s="91" t="s">
        <v>38</v>
      </c>
      <c r="B73" s="14" t="s">
        <v>440</v>
      </c>
      <c r="C73" s="74"/>
      <c r="D73" s="35" t="s">
        <v>414</v>
      </c>
      <c r="E73" s="109">
        <f>E74</f>
        <v>0.15</v>
      </c>
      <c r="F73" s="109" t="e">
        <f t="shared" si="5"/>
        <v>#REF!</v>
      </c>
      <c r="G73" s="109" t="e">
        <f t="shared" si="5"/>
        <v>#REF!</v>
      </c>
      <c r="H73" s="109">
        <f t="shared" si="5"/>
        <v>0.15</v>
      </c>
      <c r="I73" s="109">
        <f t="shared" si="5"/>
        <v>0.15</v>
      </c>
    </row>
    <row r="74" spans="1:9" ht="22.5">
      <c r="A74" s="91" t="s">
        <v>38</v>
      </c>
      <c r="B74" s="14" t="s">
        <v>440</v>
      </c>
      <c r="C74" s="21" t="s">
        <v>55</v>
      </c>
      <c r="D74" s="36" t="s">
        <v>413</v>
      </c>
      <c r="E74" s="109">
        <f>ВЕД!F78</f>
        <v>0.15</v>
      </c>
      <c r="F74" s="109" t="e">
        <f>ВЕД!G78</f>
        <v>#REF!</v>
      </c>
      <c r="G74" s="109" t="e">
        <f>ВЕД!H78</f>
        <v>#REF!</v>
      </c>
      <c r="H74" s="109">
        <f>ВЕД!I78</f>
        <v>0.15</v>
      </c>
      <c r="I74" s="109">
        <f>ВЕД!J78</f>
        <v>0.15</v>
      </c>
    </row>
    <row r="75" spans="1:9" ht="12.75">
      <c r="A75" s="91" t="s">
        <v>38</v>
      </c>
      <c r="B75" s="14" t="s">
        <v>360</v>
      </c>
      <c r="C75" s="21"/>
      <c r="D75" s="35" t="s">
        <v>215</v>
      </c>
      <c r="E75" s="137">
        <f>E76</f>
        <v>14.7</v>
      </c>
      <c r="F75" s="137">
        <f aca="true" t="shared" si="6" ref="F75:I76">F76</f>
        <v>0</v>
      </c>
      <c r="G75" s="137">
        <f t="shared" si="6"/>
        <v>0</v>
      </c>
      <c r="H75" s="137">
        <f t="shared" si="6"/>
        <v>0</v>
      </c>
      <c r="I75" s="137">
        <f t="shared" si="6"/>
        <v>0</v>
      </c>
    </row>
    <row r="76" spans="1:9" ht="12.75">
      <c r="A76" s="91" t="s">
        <v>38</v>
      </c>
      <c r="B76" s="14" t="s">
        <v>361</v>
      </c>
      <c r="C76" s="21"/>
      <c r="D76" s="36" t="s">
        <v>362</v>
      </c>
      <c r="E76" s="137">
        <f>E77</f>
        <v>14.7</v>
      </c>
      <c r="F76" s="137">
        <f t="shared" si="6"/>
        <v>0</v>
      </c>
      <c r="G76" s="137">
        <f t="shared" si="6"/>
        <v>0</v>
      </c>
      <c r="H76" s="137">
        <f t="shared" si="6"/>
        <v>0</v>
      </c>
      <c r="I76" s="137">
        <f t="shared" si="6"/>
        <v>0</v>
      </c>
    </row>
    <row r="77" spans="1:9" ht="12.75">
      <c r="A77" s="91" t="s">
        <v>38</v>
      </c>
      <c r="B77" s="14" t="s">
        <v>361</v>
      </c>
      <c r="C77" s="21" t="s">
        <v>58</v>
      </c>
      <c r="D77" s="36" t="s">
        <v>59</v>
      </c>
      <c r="E77" s="137">
        <f>ВЕД!F81</f>
        <v>14.7</v>
      </c>
      <c r="F77" s="137">
        <f>ВЕД!G81</f>
        <v>0</v>
      </c>
      <c r="G77" s="137">
        <f>ВЕД!H81</f>
        <v>0</v>
      </c>
      <c r="H77" s="137">
        <f>ВЕД!I81</f>
        <v>0</v>
      </c>
      <c r="I77" s="137">
        <f>ВЕД!J81</f>
        <v>0</v>
      </c>
    </row>
    <row r="78" spans="1:9" ht="12.75">
      <c r="A78" s="88" t="s">
        <v>17</v>
      </c>
      <c r="B78" s="20"/>
      <c r="C78" s="20"/>
      <c r="D78" s="34" t="s">
        <v>23</v>
      </c>
      <c r="E78" s="124">
        <f>E79+E90+E97</f>
        <v>270</v>
      </c>
      <c r="F78" s="124" t="e">
        <f>F79+F90+F97</f>
        <v>#REF!</v>
      </c>
      <c r="G78" s="124" t="e">
        <f>G79+G90+G97</f>
        <v>#REF!</v>
      </c>
      <c r="H78" s="124">
        <f>H79+H90+H97</f>
        <v>200</v>
      </c>
      <c r="I78" s="124">
        <f>I79+I90+I97</f>
        <v>270</v>
      </c>
    </row>
    <row r="79" spans="1:9" ht="22.5">
      <c r="A79" s="88" t="s">
        <v>18</v>
      </c>
      <c r="B79" s="20"/>
      <c r="C79" s="20"/>
      <c r="D79" s="34" t="s">
        <v>39</v>
      </c>
      <c r="E79" s="124">
        <f>E80</f>
        <v>200</v>
      </c>
      <c r="F79" s="124">
        <f aca="true" t="shared" si="7" ref="F79:I80">F80</f>
        <v>0</v>
      </c>
      <c r="G79" s="124">
        <f t="shared" si="7"/>
        <v>0</v>
      </c>
      <c r="H79" s="124">
        <f t="shared" si="7"/>
        <v>200</v>
      </c>
      <c r="I79" s="124">
        <f t="shared" si="7"/>
        <v>200</v>
      </c>
    </row>
    <row r="80" spans="1:9" ht="36" customHeight="1">
      <c r="A80" s="88" t="s">
        <v>18</v>
      </c>
      <c r="B80" s="20" t="s">
        <v>237</v>
      </c>
      <c r="C80" s="20"/>
      <c r="D80" s="34" t="s">
        <v>442</v>
      </c>
      <c r="E80" s="124">
        <f>E81</f>
        <v>200</v>
      </c>
      <c r="F80" s="124">
        <f t="shared" si="7"/>
        <v>0</v>
      </c>
      <c r="G80" s="124">
        <f t="shared" si="7"/>
        <v>0</v>
      </c>
      <c r="H80" s="124">
        <f t="shared" si="7"/>
        <v>200</v>
      </c>
      <c r="I80" s="124">
        <f t="shared" si="7"/>
        <v>200</v>
      </c>
    </row>
    <row r="81" spans="1:9" ht="21.75">
      <c r="A81" s="88" t="s">
        <v>18</v>
      </c>
      <c r="B81" s="20" t="s">
        <v>238</v>
      </c>
      <c r="C81" s="20"/>
      <c r="D81" s="175" t="s">
        <v>6</v>
      </c>
      <c r="E81" s="124">
        <f>E82+E86</f>
        <v>200</v>
      </c>
      <c r="F81" s="124">
        <f>F82+F86</f>
        <v>0</v>
      </c>
      <c r="G81" s="124">
        <f>G82+G86</f>
        <v>0</v>
      </c>
      <c r="H81" s="124">
        <f>H82+H86</f>
        <v>200</v>
      </c>
      <c r="I81" s="124">
        <f>I82+I86</f>
        <v>200</v>
      </c>
    </row>
    <row r="82" spans="1:9" ht="45">
      <c r="A82" s="91" t="s">
        <v>18</v>
      </c>
      <c r="B82" s="14" t="s">
        <v>239</v>
      </c>
      <c r="C82" s="51"/>
      <c r="D82" s="36" t="s">
        <v>112</v>
      </c>
      <c r="E82" s="137">
        <f aca="true" t="shared" si="8" ref="E82:I88">E83</f>
        <v>200</v>
      </c>
      <c r="F82" s="137">
        <f t="shared" si="8"/>
        <v>0</v>
      </c>
      <c r="G82" s="137">
        <f t="shared" si="8"/>
        <v>0</v>
      </c>
      <c r="H82" s="137">
        <f t="shared" si="8"/>
        <v>200</v>
      </c>
      <c r="I82" s="137">
        <f t="shared" si="8"/>
        <v>200</v>
      </c>
    </row>
    <row r="83" spans="1:9" ht="12.75">
      <c r="A83" s="91" t="s">
        <v>18</v>
      </c>
      <c r="B83" s="14" t="s">
        <v>240</v>
      </c>
      <c r="C83" s="51"/>
      <c r="D83" s="35" t="s">
        <v>215</v>
      </c>
      <c r="E83" s="137">
        <f t="shared" si="8"/>
        <v>200</v>
      </c>
      <c r="F83" s="137">
        <f t="shared" si="8"/>
        <v>0</v>
      </c>
      <c r="G83" s="137">
        <f t="shared" si="8"/>
        <v>0</v>
      </c>
      <c r="H83" s="137">
        <f t="shared" si="8"/>
        <v>200</v>
      </c>
      <c r="I83" s="137">
        <f t="shared" si="8"/>
        <v>200</v>
      </c>
    </row>
    <row r="84" spans="1:9" ht="33.75">
      <c r="A84" s="91" t="s">
        <v>18</v>
      </c>
      <c r="B84" s="14" t="s">
        <v>241</v>
      </c>
      <c r="C84" s="51"/>
      <c r="D84" s="36" t="s">
        <v>113</v>
      </c>
      <c r="E84" s="137">
        <f>E85</f>
        <v>200</v>
      </c>
      <c r="F84" s="137">
        <f>F85</f>
        <v>0</v>
      </c>
      <c r="G84" s="137">
        <f>G85</f>
        <v>0</v>
      </c>
      <c r="H84" s="137">
        <f>H85</f>
        <v>200</v>
      </c>
      <c r="I84" s="137">
        <f>I85</f>
        <v>200</v>
      </c>
    </row>
    <row r="85" spans="1:9" ht="26.25" customHeight="1">
      <c r="A85" s="91" t="s">
        <v>18</v>
      </c>
      <c r="B85" s="14" t="s">
        <v>241</v>
      </c>
      <c r="C85" s="14" t="s">
        <v>55</v>
      </c>
      <c r="D85" s="36" t="s">
        <v>413</v>
      </c>
      <c r="E85" s="137">
        <f>ВЕД!F89</f>
        <v>200</v>
      </c>
      <c r="F85" s="137">
        <f>ВЕД!G89</f>
        <v>0</v>
      </c>
      <c r="G85" s="137">
        <f>ВЕД!H89</f>
        <v>0</v>
      </c>
      <c r="H85" s="137">
        <f>ВЕД!I89</f>
        <v>200</v>
      </c>
      <c r="I85" s="137">
        <f>ВЕД!J89</f>
        <v>200</v>
      </c>
    </row>
    <row r="86" spans="1:9" ht="26.25" customHeight="1" hidden="1">
      <c r="A86" s="91" t="s">
        <v>18</v>
      </c>
      <c r="B86" s="14" t="s">
        <v>242</v>
      </c>
      <c r="C86" s="51"/>
      <c r="D86" s="36" t="s">
        <v>114</v>
      </c>
      <c r="E86" s="137">
        <f t="shared" si="8"/>
        <v>0</v>
      </c>
      <c r="F86" s="137">
        <f t="shared" si="8"/>
        <v>0</v>
      </c>
      <c r="G86" s="137">
        <f t="shared" si="8"/>
        <v>0</v>
      </c>
      <c r="H86" s="137">
        <f t="shared" si="8"/>
        <v>0</v>
      </c>
      <c r="I86" s="137">
        <f t="shared" si="8"/>
        <v>0</v>
      </c>
    </row>
    <row r="87" spans="1:9" ht="12.75" hidden="1">
      <c r="A87" s="91" t="s">
        <v>18</v>
      </c>
      <c r="B87" s="14" t="s">
        <v>243</v>
      </c>
      <c r="C87" s="51"/>
      <c r="D87" s="35" t="s">
        <v>215</v>
      </c>
      <c r="E87" s="137">
        <f t="shared" si="8"/>
        <v>0</v>
      </c>
      <c r="F87" s="137">
        <f t="shared" si="8"/>
        <v>0</v>
      </c>
      <c r="G87" s="137">
        <f t="shared" si="8"/>
        <v>0</v>
      </c>
      <c r="H87" s="137">
        <f t="shared" si="8"/>
        <v>0</v>
      </c>
      <c r="I87" s="137">
        <f t="shared" si="8"/>
        <v>0</v>
      </c>
    </row>
    <row r="88" spans="1:9" ht="33.75" hidden="1">
      <c r="A88" s="91" t="s">
        <v>18</v>
      </c>
      <c r="B88" s="14" t="s">
        <v>244</v>
      </c>
      <c r="C88" s="51"/>
      <c r="D88" s="36" t="s">
        <v>115</v>
      </c>
      <c r="E88" s="137">
        <f>E89</f>
        <v>0</v>
      </c>
      <c r="F88" s="137">
        <f t="shared" si="8"/>
        <v>0</v>
      </c>
      <c r="G88" s="137">
        <f t="shared" si="8"/>
        <v>0</v>
      </c>
      <c r="H88" s="137">
        <f t="shared" si="8"/>
        <v>0</v>
      </c>
      <c r="I88" s="137">
        <f t="shared" si="8"/>
        <v>0</v>
      </c>
    </row>
    <row r="89" spans="1:9" ht="25.5" customHeight="1" hidden="1">
      <c r="A89" s="91" t="s">
        <v>18</v>
      </c>
      <c r="B89" s="14" t="s">
        <v>244</v>
      </c>
      <c r="C89" s="14" t="s">
        <v>55</v>
      </c>
      <c r="D89" s="36" t="s">
        <v>413</v>
      </c>
      <c r="E89" s="137">
        <f>ВЕД!F93</f>
        <v>0</v>
      </c>
      <c r="F89" s="137">
        <f>ВЕД!G93</f>
        <v>0</v>
      </c>
      <c r="G89" s="137">
        <f>ВЕД!H93</f>
        <v>0</v>
      </c>
      <c r="H89" s="137">
        <f>ВЕД!I93</f>
        <v>0</v>
      </c>
      <c r="I89" s="137">
        <f>ВЕД!J93</f>
        <v>0</v>
      </c>
    </row>
    <row r="90" spans="1:9" ht="12.75">
      <c r="A90" s="89" t="s">
        <v>67</v>
      </c>
      <c r="B90" s="20"/>
      <c r="C90" s="20"/>
      <c r="D90" s="38" t="s">
        <v>69</v>
      </c>
      <c r="E90" s="142">
        <f aca="true" t="shared" si="9" ref="E90:I94">E91</f>
        <v>70</v>
      </c>
      <c r="F90" s="142">
        <f t="shared" si="9"/>
        <v>0</v>
      </c>
      <c r="G90" s="142">
        <f t="shared" si="9"/>
        <v>0</v>
      </c>
      <c r="H90" s="142">
        <f t="shared" si="9"/>
        <v>0</v>
      </c>
      <c r="I90" s="142">
        <f t="shared" si="9"/>
        <v>70</v>
      </c>
    </row>
    <row r="91" spans="1:9" ht="35.25" customHeight="1">
      <c r="A91" s="89" t="s">
        <v>67</v>
      </c>
      <c r="B91" s="20" t="s">
        <v>237</v>
      </c>
      <c r="C91" s="20"/>
      <c r="D91" s="34" t="s">
        <v>442</v>
      </c>
      <c r="E91" s="142">
        <f t="shared" si="9"/>
        <v>70</v>
      </c>
      <c r="F91" s="142">
        <f t="shared" si="9"/>
        <v>0</v>
      </c>
      <c r="G91" s="142">
        <f t="shared" si="9"/>
        <v>0</v>
      </c>
      <c r="H91" s="142">
        <f t="shared" si="9"/>
        <v>0</v>
      </c>
      <c r="I91" s="142">
        <f t="shared" si="9"/>
        <v>70</v>
      </c>
    </row>
    <row r="92" spans="1:9" ht="12.75">
      <c r="A92" s="89" t="s">
        <v>67</v>
      </c>
      <c r="B92" s="20" t="s">
        <v>245</v>
      </c>
      <c r="C92" s="20"/>
      <c r="D92" s="176" t="s">
        <v>68</v>
      </c>
      <c r="E92" s="142">
        <f t="shared" si="9"/>
        <v>70</v>
      </c>
      <c r="F92" s="142">
        <f t="shared" si="9"/>
        <v>0</v>
      </c>
      <c r="G92" s="142">
        <f t="shared" si="9"/>
        <v>0</v>
      </c>
      <c r="H92" s="142">
        <f t="shared" si="9"/>
        <v>0</v>
      </c>
      <c r="I92" s="142">
        <f t="shared" si="9"/>
        <v>70</v>
      </c>
    </row>
    <row r="93" spans="1:9" ht="22.5">
      <c r="A93" s="90" t="s">
        <v>67</v>
      </c>
      <c r="B93" s="14" t="s">
        <v>246</v>
      </c>
      <c r="C93" s="14"/>
      <c r="D93" s="36" t="s">
        <v>119</v>
      </c>
      <c r="E93" s="141">
        <f>E94</f>
        <v>70</v>
      </c>
      <c r="F93" s="141">
        <f t="shared" si="9"/>
        <v>0</v>
      </c>
      <c r="G93" s="141">
        <f t="shared" si="9"/>
        <v>0</v>
      </c>
      <c r="H93" s="141">
        <f t="shared" si="9"/>
        <v>0</v>
      </c>
      <c r="I93" s="141">
        <f t="shared" si="9"/>
        <v>70</v>
      </c>
    </row>
    <row r="94" spans="1:9" ht="12.75">
      <c r="A94" s="90" t="s">
        <v>67</v>
      </c>
      <c r="B94" s="14" t="s">
        <v>247</v>
      </c>
      <c r="C94" s="14"/>
      <c r="D94" s="35" t="s">
        <v>215</v>
      </c>
      <c r="E94" s="141">
        <f>E95</f>
        <v>70</v>
      </c>
      <c r="F94" s="141">
        <f t="shared" si="9"/>
        <v>0</v>
      </c>
      <c r="G94" s="141">
        <f t="shared" si="9"/>
        <v>0</v>
      </c>
      <c r="H94" s="141">
        <f t="shared" si="9"/>
        <v>0</v>
      </c>
      <c r="I94" s="141">
        <f t="shared" si="9"/>
        <v>70</v>
      </c>
    </row>
    <row r="95" spans="1:9" ht="22.5">
      <c r="A95" s="90" t="s">
        <v>67</v>
      </c>
      <c r="B95" s="14" t="s">
        <v>248</v>
      </c>
      <c r="C95" s="14"/>
      <c r="D95" s="36" t="s">
        <v>120</v>
      </c>
      <c r="E95" s="141">
        <f>E96</f>
        <v>70</v>
      </c>
      <c r="F95" s="141">
        <f>F96</f>
        <v>0</v>
      </c>
      <c r="G95" s="141">
        <f>G96</f>
        <v>0</v>
      </c>
      <c r="H95" s="141">
        <f>H96</f>
        <v>0</v>
      </c>
      <c r="I95" s="141">
        <f>I96</f>
        <v>70</v>
      </c>
    </row>
    <row r="96" spans="1:9" ht="27" customHeight="1">
      <c r="A96" s="90" t="s">
        <v>67</v>
      </c>
      <c r="B96" s="14" t="s">
        <v>248</v>
      </c>
      <c r="C96" s="14" t="s">
        <v>55</v>
      </c>
      <c r="D96" s="36" t="s">
        <v>413</v>
      </c>
      <c r="E96" s="141">
        <f>ВЕД!F100</f>
        <v>70</v>
      </c>
      <c r="F96" s="141">
        <f>ВЕД!G100</f>
        <v>0</v>
      </c>
      <c r="G96" s="141">
        <f>ВЕД!H100</f>
        <v>0</v>
      </c>
      <c r="H96" s="141">
        <f>ВЕД!I100</f>
        <v>0</v>
      </c>
      <c r="I96" s="141">
        <f>ВЕД!J100</f>
        <v>70</v>
      </c>
    </row>
    <row r="97" spans="1:9" ht="22.5" hidden="1">
      <c r="A97" s="89" t="s">
        <v>70</v>
      </c>
      <c r="B97" s="14"/>
      <c r="C97" s="14"/>
      <c r="D97" s="38" t="s">
        <v>71</v>
      </c>
      <c r="E97" s="141">
        <f aca="true" t="shared" si="10" ref="E97:G103">E98</f>
        <v>0</v>
      </c>
      <c r="F97" s="147" t="e">
        <f t="shared" si="10"/>
        <v>#REF!</v>
      </c>
      <c r="G97" s="148" t="e">
        <f t="shared" si="10"/>
        <v>#REF!</v>
      </c>
      <c r="H97" s="145"/>
      <c r="I97" s="146"/>
    </row>
    <row r="98" spans="1:9" ht="33.75" hidden="1">
      <c r="A98" s="89" t="s">
        <v>70</v>
      </c>
      <c r="B98" s="20" t="s">
        <v>237</v>
      </c>
      <c r="C98" s="20"/>
      <c r="D98" s="34" t="s">
        <v>179</v>
      </c>
      <c r="E98" s="141">
        <f t="shared" si="10"/>
        <v>0</v>
      </c>
      <c r="F98" s="147" t="e">
        <f t="shared" si="10"/>
        <v>#REF!</v>
      </c>
      <c r="G98" s="148" t="e">
        <f t="shared" si="10"/>
        <v>#REF!</v>
      </c>
      <c r="H98" s="145"/>
      <c r="I98" s="146"/>
    </row>
    <row r="99" spans="1:9" ht="22.5" hidden="1">
      <c r="A99" s="91" t="s">
        <v>70</v>
      </c>
      <c r="B99" s="14" t="s">
        <v>249</v>
      </c>
      <c r="C99" s="14"/>
      <c r="D99" s="55" t="s">
        <v>116</v>
      </c>
      <c r="E99" s="137">
        <f t="shared" si="10"/>
        <v>0</v>
      </c>
      <c r="F99" s="150" t="e">
        <f t="shared" si="10"/>
        <v>#REF!</v>
      </c>
      <c r="G99" s="151" t="e">
        <f t="shared" si="10"/>
        <v>#REF!</v>
      </c>
      <c r="H99" s="145"/>
      <c r="I99" s="146"/>
    </row>
    <row r="100" spans="1:9" ht="22.5" hidden="1">
      <c r="A100" s="91" t="s">
        <v>70</v>
      </c>
      <c r="B100" s="14" t="s">
        <v>250</v>
      </c>
      <c r="C100" s="51"/>
      <c r="D100" s="36" t="s">
        <v>117</v>
      </c>
      <c r="E100" s="137">
        <f t="shared" si="10"/>
        <v>0</v>
      </c>
      <c r="F100" s="150" t="e">
        <f t="shared" si="10"/>
        <v>#REF!</v>
      </c>
      <c r="G100" s="151" t="e">
        <f t="shared" si="10"/>
        <v>#REF!</v>
      </c>
      <c r="H100" s="145"/>
      <c r="I100" s="146"/>
    </row>
    <row r="101" spans="1:9" ht="12.75" hidden="1">
      <c r="A101" s="91" t="s">
        <v>70</v>
      </c>
      <c r="B101" s="14" t="s">
        <v>251</v>
      </c>
      <c r="C101" s="51"/>
      <c r="D101" s="35" t="s">
        <v>215</v>
      </c>
      <c r="E101" s="137">
        <f t="shared" si="10"/>
        <v>0</v>
      </c>
      <c r="F101" s="150" t="e">
        <f t="shared" si="10"/>
        <v>#REF!</v>
      </c>
      <c r="G101" s="151" t="e">
        <f t="shared" si="10"/>
        <v>#REF!</v>
      </c>
      <c r="H101" s="145"/>
      <c r="I101" s="146"/>
    </row>
    <row r="102" spans="1:9" ht="12.75" hidden="1">
      <c r="A102" s="91" t="s">
        <v>70</v>
      </c>
      <c r="B102" s="14" t="s">
        <v>252</v>
      </c>
      <c r="C102" s="51"/>
      <c r="D102" s="55" t="s">
        <v>118</v>
      </c>
      <c r="E102" s="137">
        <f t="shared" si="10"/>
        <v>0</v>
      </c>
      <c r="F102" s="150" t="e">
        <f t="shared" si="10"/>
        <v>#REF!</v>
      </c>
      <c r="G102" s="151" t="e">
        <f t="shared" si="10"/>
        <v>#REF!</v>
      </c>
      <c r="H102" s="145"/>
      <c r="I102" s="146"/>
    </row>
    <row r="103" spans="1:9" ht="12.75" hidden="1">
      <c r="A103" s="91" t="s">
        <v>70</v>
      </c>
      <c r="B103" s="14" t="s">
        <v>253</v>
      </c>
      <c r="C103" s="51"/>
      <c r="D103" s="36" t="s">
        <v>64</v>
      </c>
      <c r="E103" s="137">
        <f t="shared" si="10"/>
        <v>0</v>
      </c>
      <c r="F103" s="150" t="e">
        <f t="shared" si="10"/>
        <v>#REF!</v>
      </c>
      <c r="G103" s="151" t="e">
        <f t="shared" si="10"/>
        <v>#REF!</v>
      </c>
      <c r="H103" s="145"/>
      <c r="I103" s="146"/>
    </row>
    <row r="104" spans="1:9" ht="0.75" customHeight="1">
      <c r="A104" s="91" t="s">
        <v>70</v>
      </c>
      <c r="B104" s="14" t="s">
        <v>253</v>
      </c>
      <c r="C104" s="14" t="s">
        <v>55</v>
      </c>
      <c r="D104" s="36" t="s">
        <v>56</v>
      </c>
      <c r="E104" s="137">
        <f>ВЕД!F108</f>
        <v>0</v>
      </c>
      <c r="F104" s="150" t="e">
        <f>#REF!</f>
        <v>#REF!</v>
      </c>
      <c r="G104" s="151" t="e">
        <f>#REF!</f>
        <v>#REF!</v>
      </c>
      <c r="H104" s="145"/>
      <c r="I104" s="146"/>
    </row>
    <row r="105" spans="1:9" ht="12.75">
      <c r="A105" s="88" t="s">
        <v>19</v>
      </c>
      <c r="B105" s="20"/>
      <c r="C105" s="20"/>
      <c r="D105" s="34" t="s">
        <v>24</v>
      </c>
      <c r="E105" s="124">
        <f>E106+E114</f>
        <v>11781.4</v>
      </c>
      <c r="F105" s="124" t="e">
        <f>F106+F114</f>
        <v>#REF!</v>
      </c>
      <c r="G105" s="124" t="e">
        <f>G106+G114</f>
        <v>#REF!</v>
      </c>
      <c r="H105" s="124">
        <f>H106+H114</f>
        <v>9087</v>
      </c>
      <c r="I105" s="124">
        <f>I106+I114</f>
        <v>8520.5</v>
      </c>
    </row>
    <row r="106" spans="1:9" ht="12.75">
      <c r="A106" s="88" t="s">
        <v>20</v>
      </c>
      <c r="B106" s="20"/>
      <c r="C106" s="20"/>
      <c r="D106" s="34" t="s">
        <v>25</v>
      </c>
      <c r="E106" s="124">
        <f>E107</f>
        <v>500</v>
      </c>
      <c r="F106" s="124">
        <f aca="true" t="shared" si="11" ref="F106:I110">F107</f>
        <v>0</v>
      </c>
      <c r="G106" s="124">
        <f t="shared" si="11"/>
        <v>0</v>
      </c>
      <c r="H106" s="124">
        <f t="shared" si="11"/>
        <v>500</v>
      </c>
      <c r="I106" s="124">
        <f t="shared" si="11"/>
        <v>500</v>
      </c>
    </row>
    <row r="107" spans="1:9" ht="33.75">
      <c r="A107" s="88" t="s">
        <v>20</v>
      </c>
      <c r="B107" s="20" t="s">
        <v>254</v>
      </c>
      <c r="C107" s="20"/>
      <c r="D107" s="38" t="s">
        <v>443</v>
      </c>
      <c r="E107" s="142">
        <f>E108</f>
        <v>500</v>
      </c>
      <c r="F107" s="142">
        <f t="shared" si="11"/>
        <v>0</v>
      </c>
      <c r="G107" s="142">
        <f t="shared" si="11"/>
        <v>0</v>
      </c>
      <c r="H107" s="142">
        <f t="shared" si="11"/>
        <v>500</v>
      </c>
      <c r="I107" s="142">
        <f t="shared" si="11"/>
        <v>500</v>
      </c>
    </row>
    <row r="108" spans="1:9" ht="21.75">
      <c r="A108" s="88" t="s">
        <v>20</v>
      </c>
      <c r="B108" s="20" t="s">
        <v>255</v>
      </c>
      <c r="C108" s="20"/>
      <c r="D108" s="176" t="s">
        <v>3</v>
      </c>
      <c r="E108" s="142">
        <f>E109</f>
        <v>500</v>
      </c>
      <c r="F108" s="142">
        <f t="shared" si="11"/>
        <v>0</v>
      </c>
      <c r="G108" s="142">
        <f t="shared" si="11"/>
        <v>0</v>
      </c>
      <c r="H108" s="142">
        <f t="shared" si="11"/>
        <v>500</v>
      </c>
      <c r="I108" s="142">
        <f t="shared" si="11"/>
        <v>500</v>
      </c>
    </row>
    <row r="109" spans="1:9" ht="12.75">
      <c r="A109" s="91" t="s">
        <v>20</v>
      </c>
      <c r="B109" s="14" t="s">
        <v>256</v>
      </c>
      <c r="C109" s="14"/>
      <c r="D109" s="36" t="s">
        <v>121</v>
      </c>
      <c r="E109" s="141">
        <f>E110</f>
        <v>500</v>
      </c>
      <c r="F109" s="141">
        <f t="shared" si="11"/>
        <v>0</v>
      </c>
      <c r="G109" s="141">
        <f t="shared" si="11"/>
        <v>0</v>
      </c>
      <c r="H109" s="141">
        <f t="shared" si="11"/>
        <v>500</v>
      </c>
      <c r="I109" s="141">
        <f t="shared" si="11"/>
        <v>500</v>
      </c>
    </row>
    <row r="110" spans="1:9" ht="12.75">
      <c r="A110" s="91" t="s">
        <v>20</v>
      </c>
      <c r="B110" s="14" t="s">
        <v>257</v>
      </c>
      <c r="C110" s="14"/>
      <c r="D110" s="35" t="s">
        <v>215</v>
      </c>
      <c r="E110" s="141">
        <f>E111</f>
        <v>500</v>
      </c>
      <c r="F110" s="141">
        <f t="shared" si="11"/>
        <v>0</v>
      </c>
      <c r="G110" s="141">
        <f t="shared" si="11"/>
        <v>0</v>
      </c>
      <c r="H110" s="141">
        <f t="shared" si="11"/>
        <v>500</v>
      </c>
      <c r="I110" s="141">
        <f t="shared" si="11"/>
        <v>500</v>
      </c>
    </row>
    <row r="111" spans="1:9" ht="33.75">
      <c r="A111" s="91" t="s">
        <v>20</v>
      </c>
      <c r="B111" s="14" t="s">
        <v>258</v>
      </c>
      <c r="C111" s="14"/>
      <c r="D111" s="36" t="s">
        <v>205</v>
      </c>
      <c r="E111" s="141">
        <f>E112+E113</f>
        <v>500</v>
      </c>
      <c r="F111" s="141">
        <f>F112+F113</f>
        <v>0</v>
      </c>
      <c r="G111" s="141">
        <f>G112+G113</f>
        <v>0</v>
      </c>
      <c r="H111" s="141">
        <f>H112+H113</f>
        <v>500</v>
      </c>
      <c r="I111" s="141">
        <f>I112+I113</f>
        <v>500</v>
      </c>
    </row>
    <row r="112" spans="1:9" ht="12.75">
      <c r="A112" s="91" t="s">
        <v>20</v>
      </c>
      <c r="B112" s="14" t="s">
        <v>258</v>
      </c>
      <c r="C112" s="14" t="s">
        <v>58</v>
      </c>
      <c r="D112" s="36" t="s">
        <v>59</v>
      </c>
      <c r="E112" s="141">
        <f>ВЕД!F116</f>
        <v>0</v>
      </c>
      <c r="F112" s="141">
        <f>ВЕД!G116</f>
        <v>0</v>
      </c>
      <c r="G112" s="141">
        <f>ВЕД!H116</f>
        <v>0</v>
      </c>
      <c r="H112" s="141">
        <f>ВЕД!I116</f>
        <v>0</v>
      </c>
      <c r="I112" s="141">
        <f>ВЕД!J116</f>
        <v>0</v>
      </c>
    </row>
    <row r="113" spans="1:9" ht="24.75" customHeight="1">
      <c r="A113" s="91" t="s">
        <v>20</v>
      </c>
      <c r="B113" s="14" t="s">
        <v>258</v>
      </c>
      <c r="C113" s="14" t="s">
        <v>55</v>
      </c>
      <c r="D113" s="36" t="s">
        <v>413</v>
      </c>
      <c r="E113" s="141">
        <f>ВЕД!F118</f>
        <v>500</v>
      </c>
      <c r="F113" s="141">
        <f>ВЕД!G118</f>
        <v>0</v>
      </c>
      <c r="G113" s="141">
        <f>ВЕД!H118</f>
        <v>0</v>
      </c>
      <c r="H113" s="141">
        <f>ВЕД!I118</f>
        <v>500</v>
      </c>
      <c r="I113" s="141">
        <f>ВЕД!J118</f>
        <v>500</v>
      </c>
    </row>
    <row r="114" spans="1:9" ht="12.75">
      <c r="A114" s="88" t="s">
        <v>45</v>
      </c>
      <c r="B114" s="20"/>
      <c r="C114" s="20"/>
      <c r="D114" s="38" t="s">
        <v>46</v>
      </c>
      <c r="E114" s="142">
        <f>E115+E127+E177+E171</f>
        <v>11281.4</v>
      </c>
      <c r="F114" s="142" t="e">
        <f>F115+F127+F177+F171</f>
        <v>#REF!</v>
      </c>
      <c r="G114" s="142" t="e">
        <f>G115+G127+G177+G171</f>
        <v>#REF!</v>
      </c>
      <c r="H114" s="142">
        <f>H115+H127+H177+H171</f>
        <v>8587</v>
      </c>
      <c r="I114" s="142">
        <f>I115+I127+I177+I171</f>
        <v>8020.5</v>
      </c>
    </row>
    <row r="115" spans="1:9" ht="33.75" hidden="1">
      <c r="A115" s="88" t="s">
        <v>45</v>
      </c>
      <c r="B115" s="20" t="s">
        <v>61</v>
      </c>
      <c r="C115" s="20"/>
      <c r="D115" s="38" t="s">
        <v>181</v>
      </c>
      <c r="E115" s="142">
        <f aca="true" t="shared" si="12" ref="E115:G121">E116</f>
        <v>0</v>
      </c>
      <c r="F115" s="143">
        <f t="shared" si="12"/>
        <v>0</v>
      </c>
      <c r="G115" s="144">
        <f t="shared" si="12"/>
        <v>0</v>
      </c>
      <c r="H115" s="145"/>
      <c r="I115" s="146"/>
    </row>
    <row r="116" spans="1:9" ht="12.75" hidden="1">
      <c r="A116" s="91" t="s">
        <v>45</v>
      </c>
      <c r="B116" s="14" t="s">
        <v>72</v>
      </c>
      <c r="C116" s="14"/>
      <c r="D116" s="53" t="s">
        <v>73</v>
      </c>
      <c r="E116" s="141">
        <f>E117+E123</f>
        <v>0</v>
      </c>
      <c r="F116" s="147">
        <f>F117+F123</f>
        <v>0</v>
      </c>
      <c r="G116" s="148">
        <f>G117+G123</f>
        <v>0</v>
      </c>
      <c r="H116" s="145"/>
      <c r="I116" s="146"/>
    </row>
    <row r="117" spans="1:9" ht="12.75" hidden="1">
      <c r="A117" s="91" t="s">
        <v>45</v>
      </c>
      <c r="B117" s="14" t="s">
        <v>74</v>
      </c>
      <c r="C117" s="14"/>
      <c r="D117" s="35" t="s">
        <v>64</v>
      </c>
      <c r="E117" s="141">
        <f t="shared" si="12"/>
        <v>0</v>
      </c>
      <c r="F117" s="147">
        <f t="shared" si="12"/>
        <v>0</v>
      </c>
      <c r="G117" s="148">
        <f t="shared" si="12"/>
        <v>0</v>
      </c>
      <c r="H117" s="145"/>
      <c r="I117" s="146"/>
    </row>
    <row r="118" spans="1:9" ht="22.5" hidden="1">
      <c r="A118" s="91" t="s">
        <v>45</v>
      </c>
      <c r="B118" s="14" t="s">
        <v>124</v>
      </c>
      <c r="C118" s="14"/>
      <c r="D118" s="35" t="s">
        <v>122</v>
      </c>
      <c r="E118" s="141">
        <f t="shared" si="12"/>
        <v>0</v>
      </c>
      <c r="F118" s="147">
        <f t="shared" si="12"/>
        <v>0</v>
      </c>
      <c r="G118" s="148">
        <f t="shared" si="12"/>
        <v>0</v>
      </c>
      <c r="H118" s="145"/>
      <c r="I118" s="146"/>
    </row>
    <row r="119" spans="1:9" ht="22.5" hidden="1">
      <c r="A119" s="91" t="s">
        <v>45</v>
      </c>
      <c r="B119" s="14" t="s">
        <v>125</v>
      </c>
      <c r="C119" s="14"/>
      <c r="D119" s="35" t="s">
        <v>123</v>
      </c>
      <c r="E119" s="141">
        <f t="shared" si="12"/>
        <v>0</v>
      </c>
      <c r="F119" s="147">
        <f t="shared" si="12"/>
        <v>0</v>
      </c>
      <c r="G119" s="148">
        <f t="shared" si="12"/>
        <v>0</v>
      </c>
      <c r="H119" s="145"/>
      <c r="I119" s="146"/>
    </row>
    <row r="120" spans="1:9" ht="22.5" hidden="1">
      <c r="A120" s="91" t="s">
        <v>45</v>
      </c>
      <c r="B120" s="14" t="s">
        <v>125</v>
      </c>
      <c r="C120" s="14" t="s">
        <v>55</v>
      </c>
      <c r="D120" s="36" t="s">
        <v>56</v>
      </c>
      <c r="E120" s="141">
        <f t="shared" si="12"/>
        <v>0</v>
      </c>
      <c r="F120" s="147">
        <f t="shared" si="12"/>
        <v>0</v>
      </c>
      <c r="G120" s="148">
        <f t="shared" si="12"/>
        <v>0</v>
      </c>
      <c r="H120" s="145"/>
      <c r="I120" s="146"/>
    </row>
    <row r="121" spans="1:9" ht="22.5" hidden="1">
      <c r="A121" s="91" t="s">
        <v>45</v>
      </c>
      <c r="B121" s="14" t="s">
        <v>125</v>
      </c>
      <c r="C121" s="14" t="s">
        <v>54</v>
      </c>
      <c r="D121" s="36" t="s">
        <v>57</v>
      </c>
      <c r="E121" s="141">
        <f t="shared" si="12"/>
        <v>0</v>
      </c>
      <c r="F121" s="147">
        <f t="shared" si="12"/>
        <v>0</v>
      </c>
      <c r="G121" s="148">
        <f t="shared" si="12"/>
        <v>0</v>
      </c>
      <c r="H121" s="145"/>
      <c r="I121" s="146"/>
    </row>
    <row r="122" spans="1:9" ht="22.5" hidden="1">
      <c r="A122" s="91" t="s">
        <v>45</v>
      </c>
      <c r="B122" s="14" t="s">
        <v>125</v>
      </c>
      <c r="C122" s="14" t="s">
        <v>151</v>
      </c>
      <c r="D122" s="79" t="s">
        <v>152</v>
      </c>
      <c r="E122" s="141">
        <f>ВЕД!F127</f>
        <v>0</v>
      </c>
      <c r="F122" s="147">
        <f>ВЕД!G127</f>
        <v>0</v>
      </c>
      <c r="G122" s="148">
        <f>ВЕД!H127</f>
        <v>0</v>
      </c>
      <c r="H122" s="145"/>
      <c r="I122" s="146"/>
    </row>
    <row r="123" spans="1:9" ht="26.25" customHeight="1" hidden="1">
      <c r="A123" s="91" t="s">
        <v>45</v>
      </c>
      <c r="B123" s="14" t="s">
        <v>173</v>
      </c>
      <c r="C123" s="14"/>
      <c r="D123" s="57" t="s">
        <v>174</v>
      </c>
      <c r="E123" s="141">
        <f>E124</f>
        <v>0</v>
      </c>
      <c r="F123" s="147">
        <f aca="true" t="shared" si="13" ref="F123:G125">F124</f>
        <v>0</v>
      </c>
      <c r="G123" s="148">
        <f t="shared" si="13"/>
        <v>0</v>
      </c>
      <c r="H123" s="145"/>
      <c r="I123" s="146"/>
    </row>
    <row r="124" spans="1:9" ht="22.5" hidden="1">
      <c r="A124" s="91" t="s">
        <v>45</v>
      </c>
      <c r="B124" s="14" t="s">
        <v>173</v>
      </c>
      <c r="C124" s="14" t="s">
        <v>55</v>
      </c>
      <c r="D124" s="36" t="s">
        <v>56</v>
      </c>
      <c r="E124" s="141">
        <f>E125</f>
        <v>0</v>
      </c>
      <c r="F124" s="147">
        <f t="shared" si="13"/>
        <v>0</v>
      </c>
      <c r="G124" s="148">
        <f t="shared" si="13"/>
        <v>0</v>
      </c>
      <c r="H124" s="145"/>
      <c r="I124" s="146"/>
    </row>
    <row r="125" spans="1:9" ht="22.5" hidden="1">
      <c r="A125" s="91" t="s">
        <v>45</v>
      </c>
      <c r="B125" s="14" t="s">
        <v>173</v>
      </c>
      <c r="C125" s="14" t="s">
        <v>54</v>
      </c>
      <c r="D125" s="36" t="s">
        <v>57</v>
      </c>
      <c r="E125" s="141">
        <f>E126</f>
        <v>0</v>
      </c>
      <c r="F125" s="147">
        <f t="shared" si="13"/>
        <v>0</v>
      </c>
      <c r="G125" s="148">
        <f t="shared" si="13"/>
        <v>0</v>
      </c>
      <c r="H125" s="145"/>
      <c r="I125" s="146"/>
    </row>
    <row r="126" spans="1:9" ht="22.5" hidden="1">
      <c r="A126" s="91" t="s">
        <v>45</v>
      </c>
      <c r="B126" s="14" t="s">
        <v>173</v>
      </c>
      <c r="C126" s="14" t="s">
        <v>151</v>
      </c>
      <c r="D126" s="79" t="s">
        <v>152</v>
      </c>
      <c r="E126" s="141">
        <f>ВЕД!F131</f>
        <v>0</v>
      </c>
      <c r="F126" s="147">
        <f>ВЕД!G131</f>
        <v>0</v>
      </c>
      <c r="G126" s="148">
        <f>ВЕД!H131</f>
        <v>0</v>
      </c>
      <c r="H126" s="145"/>
      <c r="I126" s="146"/>
    </row>
    <row r="127" spans="1:9" ht="33.75">
      <c r="A127" s="88" t="s">
        <v>45</v>
      </c>
      <c r="B127" s="20" t="s">
        <v>254</v>
      </c>
      <c r="C127" s="20"/>
      <c r="D127" s="38" t="s">
        <v>444</v>
      </c>
      <c r="E127" s="142">
        <f>E128+E166</f>
        <v>10723.9</v>
      </c>
      <c r="F127" s="142" t="e">
        <f>F128+F166</f>
        <v>#REF!</v>
      </c>
      <c r="G127" s="142" t="e">
        <f>G128+G166</f>
        <v>#REF!</v>
      </c>
      <c r="H127" s="142">
        <f>H128+H166</f>
        <v>7907</v>
      </c>
      <c r="I127" s="142">
        <f>I128+I166</f>
        <v>7420.5</v>
      </c>
    </row>
    <row r="128" spans="1:9" ht="32.25">
      <c r="A128" s="88" t="s">
        <v>45</v>
      </c>
      <c r="B128" s="20" t="s">
        <v>259</v>
      </c>
      <c r="C128" s="20"/>
      <c r="D128" s="176" t="s">
        <v>4</v>
      </c>
      <c r="E128" s="142">
        <f>E129+E159</f>
        <v>10723.9</v>
      </c>
      <c r="F128" s="142" t="e">
        <f>F129+F159</f>
        <v>#REF!</v>
      </c>
      <c r="G128" s="142" t="e">
        <f>G129+G159</f>
        <v>#REF!</v>
      </c>
      <c r="H128" s="142">
        <f>H129+H159</f>
        <v>7610</v>
      </c>
      <c r="I128" s="142">
        <f>I129+I159</f>
        <v>7120.5</v>
      </c>
    </row>
    <row r="129" spans="1:9" ht="12.75">
      <c r="A129" s="91" t="s">
        <v>45</v>
      </c>
      <c r="B129" s="14" t="s">
        <v>260</v>
      </c>
      <c r="C129" s="14"/>
      <c r="D129" s="53" t="s">
        <v>128</v>
      </c>
      <c r="E129" s="141">
        <f>E130+E156</f>
        <v>10463.9</v>
      </c>
      <c r="F129" s="141" t="e">
        <f>F130+F156</f>
        <v>#REF!</v>
      </c>
      <c r="G129" s="141" t="e">
        <f>G130+G156</f>
        <v>#REF!</v>
      </c>
      <c r="H129" s="141">
        <f>H130+H156</f>
        <v>7460</v>
      </c>
      <c r="I129" s="141">
        <f>I130+I156</f>
        <v>6970.5</v>
      </c>
    </row>
    <row r="130" spans="1:9" ht="12.75">
      <c r="A130" s="91" t="s">
        <v>45</v>
      </c>
      <c r="B130" s="14" t="s">
        <v>261</v>
      </c>
      <c r="C130" s="14"/>
      <c r="D130" s="35" t="s">
        <v>215</v>
      </c>
      <c r="E130" s="141">
        <f>E131+E134+E137+E140+E142+E145+E148+E151+E154</f>
        <v>2490</v>
      </c>
      <c r="F130" s="141" t="e">
        <f>F131+F134+F137+F140+F142+F145+F148+F151+F154</f>
        <v>#REF!</v>
      </c>
      <c r="G130" s="141" t="e">
        <f>G131+G134+G137+G140+G142+G145+G148+G151+G154</f>
        <v>#REF!</v>
      </c>
      <c r="H130" s="141">
        <f>H131+H134+H137+H140+H142+H145+H148+H151+H154</f>
        <v>2790</v>
      </c>
      <c r="I130" s="141">
        <f>I131+I134+I137+I140+I142+I145+I148+I151+I154</f>
        <v>2500.5</v>
      </c>
    </row>
    <row r="131" spans="1:9" ht="22.5">
      <c r="A131" s="91" t="s">
        <v>45</v>
      </c>
      <c r="B131" s="14" t="s">
        <v>262</v>
      </c>
      <c r="C131" s="14"/>
      <c r="D131" s="35" t="s">
        <v>136</v>
      </c>
      <c r="E131" s="141">
        <f>E132+E133</f>
        <v>700</v>
      </c>
      <c r="F131" s="141" t="e">
        <f>F132+F133</f>
        <v>#REF!</v>
      </c>
      <c r="G131" s="141" t="e">
        <f>G132+G133</f>
        <v>#REF!</v>
      </c>
      <c r="H131" s="141">
        <f>H132+H133</f>
        <v>800</v>
      </c>
      <c r="I131" s="141">
        <f>I132+I133</f>
        <v>800.5</v>
      </c>
    </row>
    <row r="132" spans="1:9" ht="25.5" customHeight="1">
      <c r="A132" s="91" t="s">
        <v>45</v>
      </c>
      <c r="B132" s="14" t="s">
        <v>262</v>
      </c>
      <c r="C132" s="14" t="s">
        <v>55</v>
      </c>
      <c r="D132" s="36" t="s">
        <v>413</v>
      </c>
      <c r="E132" s="141">
        <f>ВЕД!F137</f>
        <v>700</v>
      </c>
      <c r="F132" s="141">
        <f>ВЕД!G137</f>
        <v>0</v>
      </c>
      <c r="G132" s="141">
        <f>ВЕД!H137</f>
        <v>0</v>
      </c>
      <c r="H132" s="141">
        <f>ВЕД!I137</f>
        <v>800</v>
      </c>
      <c r="I132" s="141">
        <f>ВЕД!J137</f>
        <v>800.5</v>
      </c>
    </row>
    <row r="133" spans="1:9" ht="15.75" customHeight="1">
      <c r="A133" s="91" t="s">
        <v>45</v>
      </c>
      <c r="B133" s="14" t="s">
        <v>262</v>
      </c>
      <c r="C133" s="14" t="s">
        <v>58</v>
      </c>
      <c r="D133" s="36" t="s">
        <v>59</v>
      </c>
      <c r="E133" s="141">
        <f>ВЕД!F138</f>
        <v>0</v>
      </c>
      <c r="F133" s="141" t="e">
        <f>ВЕД!G138</f>
        <v>#REF!</v>
      </c>
      <c r="G133" s="141" t="e">
        <f>ВЕД!H138</f>
        <v>#REF!</v>
      </c>
      <c r="H133" s="141">
        <f>ВЕД!I138</f>
        <v>0</v>
      </c>
      <c r="I133" s="141">
        <f>ВЕД!J138</f>
        <v>0</v>
      </c>
    </row>
    <row r="134" spans="1:9" ht="23.25" customHeight="1" hidden="1">
      <c r="A134" s="91" t="s">
        <v>45</v>
      </c>
      <c r="B134" s="14" t="s">
        <v>264</v>
      </c>
      <c r="C134" s="14"/>
      <c r="D134" s="35" t="s">
        <v>138</v>
      </c>
      <c r="E134" s="141">
        <f>E135</f>
        <v>0</v>
      </c>
      <c r="F134" s="147" t="e">
        <f>F135</f>
        <v>#REF!</v>
      </c>
      <c r="G134" s="148" t="e">
        <f>G135</f>
        <v>#REF!</v>
      </c>
      <c r="H134" s="145"/>
      <c r="I134" s="146"/>
    </row>
    <row r="135" spans="1:9" ht="16.5" customHeight="1" hidden="1">
      <c r="A135" s="91" t="s">
        <v>45</v>
      </c>
      <c r="B135" s="14" t="s">
        <v>265</v>
      </c>
      <c r="C135" s="14"/>
      <c r="D135" s="35" t="s">
        <v>64</v>
      </c>
      <c r="E135" s="141">
        <f>E136</f>
        <v>0</v>
      </c>
      <c r="F135" s="147" t="e">
        <f>F136+#REF!+F144+F148+F152+F155+F159+F162+F169</f>
        <v>#REF!</v>
      </c>
      <c r="G135" s="148" t="e">
        <f>G136+#REF!+G144+G148+G152+G155+G159+G162+G169</f>
        <v>#REF!</v>
      </c>
      <c r="H135" s="145"/>
      <c r="I135" s="146"/>
    </row>
    <row r="136" spans="1:9" ht="14.25" customHeight="1" hidden="1">
      <c r="A136" s="91" t="s">
        <v>45</v>
      </c>
      <c r="B136" s="14" t="s">
        <v>265</v>
      </c>
      <c r="C136" s="14" t="s">
        <v>55</v>
      </c>
      <c r="D136" s="36" t="s">
        <v>56</v>
      </c>
      <c r="E136" s="141">
        <f>ВЕД!F141</f>
        <v>0</v>
      </c>
      <c r="F136" s="147" t="e">
        <f>#REF!+F138</f>
        <v>#REF!</v>
      </c>
      <c r="G136" s="148" t="e">
        <f>#REF!+G138</f>
        <v>#REF!</v>
      </c>
      <c r="H136" s="145"/>
      <c r="I136" s="146"/>
    </row>
    <row r="137" spans="1:9" ht="24" customHeight="1" hidden="1">
      <c r="A137" s="91" t="s">
        <v>45</v>
      </c>
      <c r="B137" s="14" t="s">
        <v>266</v>
      </c>
      <c r="C137" s="14"/>
      <c r="D137" s="35" t="s">
        <v>140</v>
      </c>
      <c r="E137" s="141">
        <f>E138</f>
        <v>0</v>
      </c>
      <c r="F137" s="147" t="e">
        <f>ВЕД!#REF!</f>
        <v>#REF!</v>
      </c>
      <c r="G137" s="148" t="e">
        <f>ВЕД!#REF!</f>
        <v>#REF!</v>
      </c>
      <c r="H137" s="145"/>
      <c r="I137" s="146"/>
    </row>
    <row r="138" spans="1:9" ht="19.5" customHeight="1" hidden="1">
      <c r="A138" s="91" t="s">
        <v>45</v>
      </c>
      <c r="B138" s="14" t="s">
        <v>267</v>
      </c>
      <c r="C138" s="14"/>
      <c r="D138" s="35" t="s">
        <v>64</v>
      </c>
      <c r="E138" s="141">
        <f aca="true" t="shared" si="14" ref="E138:G139">E139</f>
        <v>0</v>
      </c>
      <c r="F138" s="147">
        <f t="shared" si="14"/>
        <v>0</v>
      </c>
      <c r="G138" s="148">
        <f t="shared" si="14"/>
        <v>0</v>
      </c>
      <c r="H138" s="145"/>
      <c r="I138" s="146"/>
    </row>
    <row r="139" spans="1:9" ht="20.25" customHeight="1" hidden="1">
      <c r="A139" s="91" t="s">
        <v>45</v>
      </c>
      <c r="B139" s="14" t="s">
        <v>267</v>
      </c>
      <c r="C139" s="14" t="s">
        <v>55</v>
      </c>
      <c r="D139" s="36" t="s">
        <v>56</v>
      </c>
      <c r="E139" s="141">
        <f>ВЕД!F144</f>
        <v>0</v>
      </c>
      <c r="F139" s="147">
        <f t="shared" si="14"/>
        <v>0</v>
      </c>
      <c r="G139" s="148">
        <f t="shared" si="14"/>
        <v>0</v>
      </c>
      <c r="H139" s="145"/>
      <c r="I139" s="146"/>
    </row>
    <row r="140" spans="1:9" ht="22.5" customHeight="1">
      <c r="A140" s="91" t="s">
        <v>45</v>
      </c>
      <c r="B140" s="14" t="s">
        <v>268</v>
      </c>
      <c r="C140" s="14"/>
      <c r="D140" s="35" t="s">
        <v>142</v>
      </c>
      <c r="E140" s="141">
        <f>E141</f>
        <v>1790</v>
      </c>
      <c r="F140" s="141">
        <f>F141</f>
        <v>0</v>
      </c>
      <c r="G140" s="141">
        <f>G141</f>
        <v>0</v>
      </c>
      <c r="H140" s="141">
        <f>H141</f>
        <v>1990</v>
      </c>
      <c r="I140" s="141">
        <f>I141</f>
        <v>1700</v>
      </c>
    </row>
    <row r="141" spans="1:9" ht="25.5" customHeight="1">
      <c r="A141" s="91" t="s">
        <v>45</v>
      </c>
      <c r="B141" s="14" t="s">
        <v>268</v>
      </c>
      <c r="C141" s="14" t="s">
        <v>55</v>
      </c>
      <c r="D141" s="36" t="s">
        <v>413</v>
      </c>
      <c r="E141" s="141">
        <f>ВЕД!F146</f>
        <v>1790</v>
      </c>
      <c r="F141" s="141">
        <f>ВЕД!G146</f>
        <v>0</v>
      </c>
      <c r="G141" s="141">
        <f>ВЕД!H146</f>
        <v>0</v>
      </c>
      <c r="H141" s="141">
        <f>ВЕД!I146</f>
        <v>1990</v>
      </c>
      <c r="I141" s="141">
        <f>ВЕД!J146</f>
        <v>1700</v>
      </c>
    </row>
    <row r="142" spans="1:9" ht="22.5" customHeight="1" hidden="1">
      <c r="A142" s="91" t="s">
        <v>45</v>
      </c>
      <c r="B142" s="14" t="s">
        <v>269</v>
      </c>
      <c r="C142" s="14"/>
      <c r="D142" s="35" t="s">
        <v>144</v>
      </c>
      <c r="E142" s="141">
        <f>E143</f>
        <v>0</v>
      </c>
      <c r="F142" s="147" t="e">
        <f>F143</f>
        <v>#REF!</v>
      </c>
      <c r="G142" s="148" t="e">
        <f>G143</f>
        <v>#REF!</v>
      </c>
      <c r="H142" s="145"/>
      <c r="I142" s="146"/>
    </row>
    <row r="143" spans="1:9" ht="22.5" customHeight="1" hidden="1">
      <c r="A143" s="91" t="s">
        <v>45</v>
      </c>
      <c r="B143" s="14" t="s">
        <v>270</v>
      </c>
      <c r="C143" s="14"/>
      <c r="D143" s="35" t="s">
        <v>64</v>
      </c>
      <c r="E143" s="141">
        <f>E144</f>
        <v>0</v>
      </c>
      <c r="F143" s="147" t="e">
        <f>ВЕД!#REF!</f>
        <v>#REF!</v>
      </c>
      <c r="G143" s="148" t="e">
        <f>ВЕД!#REF!</f>
        <v>#REF!</v>
      </c>
      <c r="H143" s="145"/>
      <c r="I143" s="146"/>
    </row>
    <row r="144" spans="1:9" ht="18.75" customHeight="1" hidden="1">
      <c r="A144" s="91" t="s">
        <v>45</v>
      </c>
      <c r="B144" s="14" t="s">
        <v>270</v>
      </c>
      <c r="C144" s="14" t="s">
        <v>55</v>
      </c>
      <c r="D144" s="36" t="s">
        <v>56</v>
      </c>
      <c r="E144" s="141">
        <f>ВЕД!F149</f>
        <v>0</v>
      </c>
      <c r="F144" s="147" t="e">
        <f aca="true" t="shared" si="15" ref="F144:G146">F145</f>
        <v>#REF!</v>
      </c>
      <c r="G144" s="148" t="e">
        <f t="shared" si="15"/>
        <v>#REF!</v>
      </c>
      <c r="H144" s="145"/>
      <c r="I144" s="146"/>
    </row>
    <row r="145" spans="1:9" ht="22.5" customHeight="1" hidden="1">
      <c r="A145" s="91" t="s">
        <v>45</v>
      </c>
      <c r="B145" s="14" t="s">
        <v>271</v>
      </c>
      <c r="C145" s="14"/>
      <c r="D145" s="35" t="s">
        <v>146</v>
      </c>
      <c r="E145" s="141">
        <f>E146</f>
        <v>0</v>
      </c>
      <c r="F145" s="147" t="e">
        <f t="shared" si="15"/>
        <v>#REF!</v>
      </c>
      <c r="G145" s="148" t="e">
        <f t="shared" si="15"/>
        <v>#REF!</v>
      </c>
      <c r="H145" s="145"/>
      <c r="I145" s="146"/>
    </row>
    <row r="146" spans="1:9" ht="26.25" customHeight="1" hidden="1">
      <c r="A146" s="91" t="s">
        <v>45</v>
      </c>
      <c r="B146" s="14" t="s">
        <v>272</v>
      </c>
      <c r="C146" s="14"/>
      <c r="D146" s="35" t="s">
        <v>64</v>
      </c>
      <c r="E146" s="141">
        <f>E147</f>
        <v>0</v>
      </c>
      <c r="F146" s="147" t="e">
        <f t="shared" si="15"/>
        <v>#REF!</v>
      </c>
      <c r="G146" s="148" t="e">
        <f t="shared" si="15"/>
        <v>#REF!</v>
      </c>
      <c r="H146" s="145"/>
      <c r="I146" s="146"/>
    </row>
    <row r="147" spans="1:9" ht="21.75" customHeight="1" hidden="1">
      <c r="A147" s="91" t="s">
        <v>45</v>
      </c>
      <c r="B147" s="14" t="s">
        <v>272</v>
      </c>
      <c r="C147" s="14" t="s">
        <v>55</v>
      </c>
      <c r="D147" s="36" t="s">
        <v>56</v>
      </c>
      <c r="E147" s="141">
        <f>ВЕД!F152</f>
        <v>0</v>
      </c>
      <c r="F147" s="147" t="e">
        <f>ВЕД!#REF!</f>
        <v>#REF!</v>
      </c>
      <c r="G147" s="148" t="e">
        <f>ВЕД!#REF!</f>
        <v>#REF!</v>
      </c>
      <c r="H147" s="145"/>
      <c r="I147" s="146"/>
    </row>
    <row r="148" spans="1:9" ht="22.5" customHeight="1" hidden="1">
      <c r="A148" s="91" t="s">
        <v>45</v>
      </c>
      <c r="B148" s="14" t="s">
        <v>273</v>
      </c>
      <c r="C148" s="14"/>
      <c r="D148" s="35" t="s">
        <v>148</v>
      </c>
      <c r="E148" s="141">
        <f>E149</f>
        <v>0</v>
      </c>
      <c r="F148" s="147" t="e">
        <f aca="true" t="shared" si="16" ref="F148:G150">F149</f>
        <v>#REF!</v>
      </c>
      <c r="G148" s="148" t="e">
        <f t="shared" si="16"/>
        <v>#REF!</v>
      </c>
      <c r="H148" s="145"/>
      <c r="I148" s="146"/>
    </row>
    <row r="149" spans="1:9" ht="24.75" customHeight="1" hidden="1">
      <c r="A149" s="91" t="s">
        <v>45</v>
      </c>
      <c r="B149" s="14" t="s">
        <v>274</v>
      </c>
      <c r="C149" s="14"/>
      <c r="D149" s="35" t="s">
        <v>64</v>
      </c>
      <c r="E149" s="141">
        <f>E150</f>
        <v>0</v>
      </c>
      <c r="F149" s="147" t="e">
        <f t="shared" si="16"/>
        <v>#REF!</v>
      </c>
      <c r="G149" s="148" t="e">
        <f t="shared" si="16"/>
        <v>#REF!</v>
      </c>
      <c r="H149" s="145"/>
      <c r="I149" s="146"/>
    </row>
    <row r="150" spans="1:9" ht="18" customHeight="1" hidden="1">
      <c r="A150" s="91" t="s">
        <v>45</v>
      </c>
      <c r="B150" s="14" t="s">
        <v>274</v>
      </c>
      <c r="C150" s="14" t="s">
        <v>55</v>
      </c>
      <c r="D150" s="36" t="s">
        <v>56</v>
      </c>
      <c r="E150" s="141">
        <f>ВЕД!F155</f>
        <v>0</v>
      </c>
      <c r="F150" s="147" t="e">
        <f t="shared" si="16"/>
        <v>#REF!</v>
      </c>
      <c r="G150" s="148" t="e">
        <f t="shared" si="16"/>
        <v>#REF!</v>
      </c>
      <c r="H150" s="145"/>
      <c r="I150" s="146"/>
    </row>
    <row r="151" spans="1:9" ht="22.5" customHeight="1" hidden="1">
      <c r="A151" s="91" t="s">
        <v>45</v>
      </c>
      <c r="B151" s="14" t="s">
        <v>275</v>
      </c>
      <c r="C151" s="14"/>
      <c r="D151" s="35" t="s">
        <v>5</v>
      </c>
      <c r="E151" s="141">
        <f>E152</f>
        <v>0</v>
      </c>
      <c r="F151" s="147" t="e">
        <f>ВЕД!#REF!</f>
        <v>#REF!</v>
      </c>
      <c r="G151" s="148" t="e">
        <f>ВЕД!#REF!</f>
        <v>#REF!</v>
      </c>
      <c r="H151" s="145"/>
      <c r="I151" s="146"/>
    </row>
    <row r="152" spans="1:9" ht="16.5" customHeight="1" hidden="1">
      <c r="A152" s="91" t="s">
        <v>45</v>
      </c>
      <c r="B152" s="14" t="s">
        <v>276</v>
      </c>
      <c r="C152" s="14"/>
      <c r="D152" s="35" t="s">
        <v>64</v>
      </c>
      <c r="E152" s="141">
        <f>E153</f>
        <v>0</v>
      </c>
      <c r="F152" s="147">
        <f aca="true" t="shared" si="17" ref="F152:I154">F153</f>
        <v>0</v>
      </c>
      <c r="G152" s="148">
        <f t="shared" si="17"/>
        <v>0</v>
      </c>
      <c r="H152" s="145"/>
      <c r="I152" s="146"/>
    </row>
    <row r="153" spans="1:9" ht="16.5" customHeight="1" hidden="1">
      <c r="A153" s="91" t="s">
        <v>45</v>
      </c>
      <c r="B153" s="14" t="s">
        <v>276</v>
      </c>
      <c r="C153" s="14" t="s">
        <v>55</v>
      </c>
      <c r="D153" s="36" t="s">
        <v>56</v>
      </c>
      <c r="E153" s="141">
        <f>ВЕД!F158</f>
        <v>0</v>
      </c>
      <c r="F153" s="147">
        <f t="shared" si="17"/>
        <v>0</v>
      </c>
      <c r="G153" s="148">
        <f t="shared" si="17"/>
        <v>0</v>
      </c>
      <c r="H153" s="145"/>
      <c r="I153" s="146"/>
    </row>
    <row r="154" spans="1:9" ht="15" customHeight="1" hidden="1">
      <c r="A154" s="91" t="s">
        <v>45</v>
      </c>
      <c r="B154" s="14" t="s">
        <v>277</v>
      </c>
      <c r="C154" s="14"/>
      <c r="D154" s="35" t="s">
        <v>400</v>
      </c>
      <c r="E154" s="141">
        <f>E155</f>
        <v>0</v>
      </c>
      <c r="F154" s="141">
        <f t="shared" si="17"/>
        <v>0</v>
      </c>
      <c r="G154" s="141">
        <f t="shared" si="17"/>
        <v>0</v>
      </c>
      <c r="H154" s="141">
        <f t="shared" si="17"/>
        <v>0</v>
      </c>
      <c r="I154" s="141">
        <f t="shared" si="17"/>
        <v>0</v>
      </c>
    </row>
    <row r="155" spans="1:9" ht="22.5" customHeight="1" hidden="1">
      <c r="A155" s="91" t="s">
        <v>45</v>
      </c>
      <c r="B155" s="14" t="s">
        <v>277</v>
      </c>
      <c r="C155" s="14" t="s">
        <v>55</v>
      </c>
      <c r="D155" s="36" t="s">
        <v>413</v>
      </c>
      <c r="E155" s="141">
        <f>ВЕД!F160</f>
        <v>0</v>
      </c>
      <c r="F155" s="141">
        <f>ВЕД!G160</f>
        <v>0</v>
      </c>
      <c r="G155" s="141">
        <f>ВЕД!H160</f>
        <v>0</v>
      </c>
      <c r="H155" s="141">
        <f>ВЕД!I160</f>
        <v>0</v>
      </c>
      <c r="I155" s="141">
        <f>ВЕД!J160</f>
        <v>0</v>
      </c>
    </row>
    <row r="156" spans="1:9" ht="38.25" customHeight="1">
      <c r="A156" s="91" t="s">
        <v>45</v>
      </c>
      <c r="B156" s="14" t="s">
        <v>416</v>
      </c>
      <c r="C156" s="14"/>
      <c r="D156" s="35" t="s">
        <v>417</v>
      </c>
      <c r="E156" s="141">
        <f aca="true" t="shared" si="18" ref="E156:I157">E157</f>
        <v>7973.9</v>
      </c>
      <c r="F156" s="141">
        <f t="shared" si="18"/>
        <v>0</v>
      </c>
      <c r="G156" s="141">
        <f t="shared" si="18"/>
        <v>0</v>
      </c>
      <c r="H156" s="141">
        <f t="shared" si="18"/>
        <v>4670</v>
      </c>
      <c r="I156" s="141">
        <f t="shared" si="18"/>
        <v>4470</v>
      </c>
    </row>
    <row r="157" spans="1:9" ht="22.5" customHeight="1">
      <c r="A157" s="91" t="s">
        <v>45</v>
      </c>
      <c r="B157" s="14" t="s">
        <v>457</v>
      </c>
      <c r="C157" s="14"/>
      <c r="D157" s="53" t="s">
        <v>458</v>
      </c>
      <c r="E157" s="141">
        <f t="shared" si="18"/>
        <v>7973.9</v>
      </c>
      <c r="F157" s="141">
        <f t="shared" si="18"/>
        <v>0</v>
      </c>
      <c r="G157" s="141">
        <f t="shared" si="18"/>
        <v>0</v>
      </c>
      <c r="H157" s="141">
        <f t="shared" si="18"/>
        <v>4670</v>
      </c>
      <c r="I157" s="141">
        <f t="shared" si="18"/>
        <v>4470</v>
      </c>
    </row>
    <row r="158" spans="1:9" ht="22.5" customHeight="1">
      <c r="A158" s="91" t="s">
        <v>45</v>
      </c>
      <c r="B158" s="14" t="s">
        <v>457</v>
      </c>
      <c r="C158" s="14" t="s">
        <v>55</v>
      </c>
      <c r="D158" s="36" t="s">
        <v>413</v>
      </c>
      <c r="E158" s="141">
        <f>ВЕД!F163</f>
        <v>7973.9</v>
      </c>
      <c r="F158" s="141">
        <f>ВЕД!G163</f>
        <v>0</v>
      </c>
      <c r="G158" s="141">
        <f>ВЕД!H163</f>
        <v>0</v>
      </c>
      <c r="H158" s="141">
        <f>ВЕД!I163</f>
        <v>4670</v>
      </c>
      <c r="I158" s="141">
        <f>ВЕД!J163</f>
        <v>4470</v>
      </c>
    </row>
    <row r="159" spans="1:9" ht="33.75" customHeight="1">
      <c r="A159" s="91" t="s">
        <v>45</v>
      </c>
      <c r="B159" s="14" t="s">
        <v>325</v>
      </c>
      <c r="C159" s="14"/>
      <c r="D159" s="36" t="s">
        <v>81</v>
      </c>
      <c r="E159" s="141">
        <f>E160</f>
        <v>260</v>
      </c>
      <c r="F159" s="141">
        <f>F160</f>
        <v>0</v>
      </c>
      <c r="G159" s="141">
        <f>G160</f>
        <v>0</v>
      </c>
      <c r="H159" s="141">
        <f>H160</f>
        <v>150</v>
      </c>
      <c r="I159" s="141">
        <f>I160</f>
        <v>150</v>
      </c>
    </row>
    <row r="160" spans="1:9" ht="16.5" customHeight="1">
      <c r="A160" s="91" t="s">
        <v>45</v>
      </c>
      <c r="B160" s="14" t="s">
        <v>326</v>
      </c>
      <c r="C160" s="14"/>
      <c r="D160" s="35" t="s">
        <v>215</v>
      </c>
      <c r="E160" s="141">
        <f>E161+E164</f>
        <v>260</v>
      </c>
      <c r="F160" s="141">
        <f>F161+F164</f>
        <v>0</v>
      </c>
      <c r="G160" s="141">
        <f>G161+G164</f>
        <v>0</v>
      </c>
      <c r="H160" s="141">
        <f>H161+H164</f>
        <v>150</v>
      </c>
      <c r="I160" s="141">
        <f>I161+I164</f>
        <v>150</v>
      </c>
    </row>
    <row r="161" spans="1:9" ht="22.5" customHeight="1" hidden="1">
      <c r="A161" s="91" t="s">
        <v>45</v>
      </c>
      <c r="B161" s="14" t="s">
        <v>327</v>
      </c>
      <c r="C161" s="14"/>
      <c r="D161" s="35" t="s">
        <v>93</v>
      </c>
      <c r="E161" s="141">
        <f>E162+E163</f>
        <v>0</v>
      </c>
      <c r="F161" s="141">
        <f>F162+F163</f>
        <v>0</v>
      </c>
      <c r="G161" s="141">
        <f>G162+G163</f>
        <v>0</v>
      </c>
      <c r="H161" s="141">
        <f>H162+H163</f>
        <v>0</v>
      </c>
      <c r="I161" s="141">
        <f>I162+I163</f>
        <v>0</v>
      </c>
    </row>
    <row r="162" spans="1:9" ht="22.5" customHeight="1" hidden="1">
      <c r="A162" s="91" t="s">
        <v>45</v>
      </c>
      <c r="B162" s="14" t="s">
        <v>327</v>
      </c>
      <c r="C162" s="14" t="s">
        <v>75</v>
      </c>
      <c r="D162" s="35" t="s">
        <v>347</v>
      </c>
      <c r="E162" s="141">
        <f>ВЕД!F167</f>
        <v>0</v>
      </c>
      <c r="F162" s="141">
        <f>ВЕД!G167</f>
        <v>0</v>
      </c>
      <c r="G162" s="141">
        <f>ВЕД!H167</f>
        <v>0</v>
      </c>
      <c r="H162" s="141">
        <f>ВЕД!I167</f>
        <v>0</v>
      </c>
      <c r="I162" s="141">
        <f>ВЕД!J167</f>
        <v>0</v>
      </c>
    </row>
    <row r="163" spans="1:9" ht="22.5" customHeight="1" hidden="1">
      <c r="A163" s="91" t="s">
        <v>45</v>
      </c>
      <c r="B163" s="14" t="s">
        <v>378</v>
      </c>
      <c r="C163" s="14" t="s">
        <v>58</v>
      </c>
      <c r="D163" s="36" t="s">
        <v>59</v>
      </c>
      <c r="E163" s="141">
        <f>ВЕД!F168</f>
        <v>0</v>
      </c>
      <c r="F163" s="141">
        <f>ВЕД!G168</f>
        <v>0</v>
      </c>
      <c r="G163" s="141">
        <f>ВЕД!H168</f>
        <v>0</v>
      </c>
      <c r="H163" s="141">
        <f>ВЕД!I168</f>
        <v>0</v>
      </c>
      <c r="I163" s="141">
        <f>ВЕД!J168</f>
        <v>0</v>
      </c>
    </row>
    <row r="164" spans="1:9" ht="12.75" customHeight="1">
      <c r="A164" s="91" t="s">
        <v>45</v>
      </c>
      <c r="B164" s="14" t="s">
        <v>351</v>
      </c>
      <c r="C164" s="14"/>
      <c r="D164" s="35" t="s">
        <v>369</v>
      </c>
      <c r="E164" s="141">
        <f>E165</f>
        <v>260</v>
      </c>
      <c r="F164" s="141">
        <f>F165</f>
        <v>0</v>
      </c>
      <c r="G164" s="141">
        <f>G165</f>
        <v>0</v>
      </c>
      <c r="H164" s="141">
        <f>H165</f>
        <v>150</v>
      </c>
      <c r="I164" s="141">
        <f>I165</f>
        <v>150</v>
      </c>
    </row>
    <row r="165" spans="1:9" ht="22.5" customHeight="1">
      <c r="A165" s="91" t="s">
        <v>45</v>
      </c>
      <c r="B165" s="14" t="s">
        <v>351</v>
      </c>
      <c r="C165" s="14" t="s">
        <v>55</v>
      </c>
      <c r="D165" s="36" t="s">
        <v>56</v>
      </c>
      <c r="E165" s="141">
        <f>ВЕД!F170</f>
        <v>260</v>
      </c>
      <c r="F165" s="141">
        <f>ВЕД!G170</f>
        <v>0</v>
      </c>
      <c r="G165" s="141">
        <f>ВЕД!H170</f>
        <v>0</v>
      </c>
      <c r="H165" s="141">
        <f>ВЕД!I170</f>
        <v>150</v>
      </c>
      <c r="I165" s="141">
        <f>ВЕД!J170</f>
        <v>150</v>
      </c>
    </row>
    <row r="166" spans="1:9" ht="22.5" customHeight="1">
      <c r="A166" s="88" t="s">
        <v>45</v>
      </c>
      <c r="B166" s="20" t="s">
        <v>278</v>
      </c>
      <c r="C166" s="20"/>
      <c r="D166" s="176" t="s">
        <v>186</v>
      </c>
      <c r="E166" s="142">
        <f>E167</f>
        <v>0</v>
      </c>
      <c r="F166" s="142">
        <f aca="true" t="shared" si="19" ref="F166:I167">F167</f>
        <v>0</v>
      </c>
      <c r="G166" s="142">
        <f t="shared" si="19"/>
        <v>0</v>
      </c>
      <c r="H166" s="142">
        <f t="shared" si="19"/>
        <v>297</v>
      </c>
      <c r="I166" s="142">
        <f t="shared" si="19"/>
        <v>300</v>
      </c>
    </row>
    <row r="167" spans="1:9" ht="24" customHeight="1">
      <c r="A167" s="91" t="s">
        <v>45</v>
      </c>
      <c r="B167" s="14" t="s">
        <v>279</v>
      </c>
      <c r="C167" s="14"/>
      <c r="D167" s="35" t="s">
        <v>185</v>
      </c>
      <c r="E167" s="141">
        <f>E168</f>
        <v>0</v>
      </c>
      <c r="F167" s="141">
        <f t="shared" si="19"/>
        <v>0</v>
      </c>
      <c r="G167" s="141">
        <f t="shared" si="19"/>
        <v>0</v>
      </c>
      <c r="H167" s="141">
        <f t="shared" si="19"/>
        <v>297</v>
      </c>
      <c r="I167" s="141">
        <f t="shared" si="19"/>
        <v>300</v>
      </c>
    </row>
    <row r="168" spans="1:9" ht="15" customHeight="1">
      <c r="A168" s="91" t="s">
        <v>45</v>
      </c>
      <c r="B168" s="14" t="s">
        <v>280</v>
      </c>
      <c r="C168" s="14"/>
      <c r="D168" s="35" t="s">
        <v>215</v>
      </c>
      <c r="E168" s="141">
        <f aca="true" t="shared" si="20" ref="E168:I169">E169</f>
        <v>0</v>
      </c>
      <c r="F168" s="141">
        <f t="shared" si="20"/>
        <v>0</v>
      </c>
      <c r="G168" s="141">
        <f t="shared" si="20"/>
        <v>0</v>
      </c>
      <c r="H168" s="141">
        <f t="shared" si="20"/>
        <v>297</v>
      </c>
      <c r="I168" s="141">
        <f t="shared" si="20"/>
        <v>300</v>
      </c>
    </row>
    <row r="169" spans="1:9" ht="24.75" customHeight="1">
      <c r="A169" s="91" t="s">
        <v>45</v>
      </c>
      <c r="B169" s="14" t="s">
        <v>281</v>
      </c>
      <c r="C169" s="14"/>
      <c r="D169" s="35" t="s">
        <v>190</v>
      </c>
      <c r="E169" s="152">
        <f t="shared" si="20"/>
        <v>0</v>
      </c>
      <c r="F169" s="152">
        <f t="shared" si="20"/>
        <v>0</v>
      </c>
      <c r="G169" s="152">
        <f t="shared" si="20"/>
        <v>0</v>
      </c>
      <c r="H169" s="152">
        <f t="shared" si="20"/>
        <v>297</v>
      </c>
      <c r="I169" s="152">
        <f t="shared" si="20"/>
        <v>300</v>
      </c>
    </row>
    <row r="170" spans="1:9" ht="22.5" customHeight="1">
      <c r="A170" s="91" t="s">
        <v>45</v>
      </c>
      <c r="B170" s="14" t="s">
        <v>281</v>
      </c>
      <c r="C170" s="14" t="s">
        <v>55</v>
      </c>
      <c r="D170" s="36" t="s">
        <v>413</v>
      </c>
      <c r="E170" s="153">
        <f>ВЕД!F175</f>
        <v>0</v>
      </c>
      <c r="F170" s="153">
        <f>ВЕД!G175</f>
        <v>0</v>
      </c>
      <c r="G170" s="153">
        <f>ВЕД!H175</f>
        <v>0</v>
      </c>
      <c r="H170" s="153">
        <f>ВЕД!I175</f>
        <v>297</v>
      </c>
      <c r="I170" s="153">
        <f>ВЕД!J175</f>
        <v>300</v>
      </c>
    </row>
    <row r="171" spans="1:9" ht="18" customHeight="1">
      <c r="A171" s="20" t="s">
        <v>45</v>
      </c>
      <c r="B171" s="20" t="s">
        <v>213</v>
      </c>
      <c r="C171" s="20"/>
      <c r="D171" s="176" t="s">
        <v>60</v>
      </c>
      <c r="E171" s="188">
        <f aca="true" t="shared" si="21" ref="E171:I173">E172</f>
        <v>432.5</v>
      </c>
      <c r="F171" s="188">
        <f t="shared" si="21"/>
        <v>0</v>
      </c>
      <c r="G171" s="188">
        <f t="shared" si="21"/>
        <v>0</v>
      </c>
      <c r="H171" s="188">
        <f t="shared" si="21"/>
        <v>0</v>
      </c>
      <c r="I171" s="188">
        <f t="shared" si="21"/>
        <v>0</v>
      </c>
    </row>
    <row r="172" spans="1:9" ht="22.5" customHeight="1">
      <c r="A172" s="14" t="s">
        <v>45</v>
      </c>
      <c r="B172" s="14" t="s">
        <v>344</v>
      </c>
      <c r="C172" s="14"/>
      <c r="D172" s="35" t="s">
        <v>345</v>
      </c>
      <c r="E172" s="152">
        <f t="shared" si="21"/>
        <v>432.5</v>
      </c>
      <c r="F172" s="152">
        <f t="shared" si="21"/>
        <v>0</v>
      </c>
      <c r="G172" s="152">
        <f t="shared" si="21"/>
        <v>0</v>
      </c>
      <c r="H172" s="152">
        <f t="shared" si="21"/>
        <v>0</v>
      </c>
      <c r="I172" s="152">
        <f t="shared" si="21"/>
        <v>0</v>
      </c>
    </row>
    <row r="173" spans="1:9" ht="16.5" customHeight="1">
      <c r="A173" s="14" t="s">
        <v>45</v>
      </c>
      <c r="B173" s="14" t="s">
        <v>344</v>
      </c>
      <c r="C173" s="14"/>
      <c r="D173" s="53" t="s">
        <v>236</v>
      </c>
      <c r="E173" s="152">
        <f>E174</f>
        <v>432.5</v>
      </c>
      <c r="F173" s="152">
        <f t="shared" si="21"/>
        <v>0</v>
      </c>
      <c r="G173" s="152">
        <f t="shared" si="21"/>
        <v>0</v>
      </c>
      <c r="H173" s="152">
        <f t="shared" si="21"/>
        <v>0</v>
      </c>
      <c r="I173" s="152">
        <f t="shared" si="21"/>
        <v>0</v>
      </c>
    </row>
    <row r="174" spans="1:9" ht="17.25" customHeight="1">
      <c r="A174" s="14" t="s">
        <v>45</v>
      </c>
      <c r="B174" s="14" t="s">
        <v>346</v>
      </c>
      <c r="C174" s="14"/>
      <c r="D174" s="35" t="s">
        <v>215</v>
      </c>
      <c r="E174" s="152">
        <f>E175</f>
        <v>432.5</v>
      </c>
      <c r="F174" s="152">
        <f aca="true" t="shared" si="22" ref="F174:I175">F175</f>
        <v>0</v>
      </c>
      <c r="G174" s="152">
        <f t="shared" si="22"/>
        <v>0</v>
      </c>
      <c r="H174" s="152">
        <f t="shared" si="22"/>
        <v>0</v>
      </c>
      <c r="I174" s="152">
        <f t="shared" si="22"/>
        <v>0</v>
      </c>
    </row>
    <row r="175" spans="1:9" ht="22.5" customHeight="1">
      <c r="A175" s="14" t="s">
        <v>45</v>
      </c>
      <c r="B175" s="14" t="s">
        <v>483</v>
      </c>
      <c r="C175" s="14"/>
      <c r="D175" s="53" t="s">
        <v>484</v>
      </c>
      <c r="E175" s="152">
        <f>E176</f>
        <v>432.5</v>
      </c>
      <c r="F175" s="152">
        <f t="shared" si="22"/>
        <v>0</v>
      </c>
      <c r="G175" s="152">
        <f t="shared" si="22"/>
        <v>0</v>
      </c>
      <c r="H175" s="152">
        <f t="shared" si="22"/>
        <v>0</v>
      </c>
      <c r="I175" s="152">
        <f t="shared" si="22"/>
        <v>0</v>
      </c>
    </row>
    <row r="176" spans="1:9" ht="13.5" customHeight="1">
      <c r="A176" s="14" t="s">
        <v>45</v>
      </c>
      <c r="B176" s="14" t="s">
        <v>483</v>
      </c>
      <c r="C176" s="14" t="s">
        <v>8</v>
      </c>
      <c r="D176" s="36" t="s">
        <v>9</v>
      </c>
      <c r="E176" s="152">
        <f>ВЕД!F181</f>
        <v>432.5</v>
      </c>
      <c r="F176" s="152">
        <f>ВЕД!G181</f>
        <v>0</v>
      </c>
      <c r="G176" s="152">
        <f>ВЕД!H181</f>
        <v>0</v>
      </c>
      <c r="H176" s="152">
        <f>ВЕД!I181</f>
        <v>0</v>
      </c>
      <c r="I176" s="152">
        <f>ВЕД!J181</f>
        <v>0</v>
      </c>
    </row>
    <row r="177" spans="1:9" ht="34.5" customHeight="1">
      <c r="A177" s="88" t="s">
        <v>45</v>
      </c>
      <c r="B177" s="20" t="s">
        <v>282</v>
      </c>
      <c r="C177" s="20"/>
      <c r="D177" s="38" t="s">
        <v>445</v>
      </c>
      <c r="E177" s="188">
        <f>E178</f>
        <v>125</v>
      </c>
      <c r="F177" s="188">
        <f>F178</f>
        <v>0</v>
      </c>
      <c r="G177" s="188">
        <f>G178</f>
        <v>0</v>
      </c>
      <c r="H177" s="188">
        <f>H178</f>
        <v>680</v>
      </c>
      <c r="I177" s="188">
        <f>I178</f>
        <v>600</v>
      </c>
    </row>
    <row r="178" spans="1:9" ht="24" customHeight="1">
      <c r="A178" s="88" t="s">
        <v>45</v>
      </c>
      <c r="B178" s="20" t="s">
        <v>421</v>
      </c>
      <c r="C178" s="20"/>
      <c r="D178" s="38" t="s">
        <v>422</v>
      </c>
      <c r="E178" s="188">
        <f>E179+E183</f>
        <v>125</v>
      </c>
      <c r="F178" s="188">
        <f>F179+F183</f>
        <v>0</v>
      </c>
      <c r="G178" s="188">
        <f>G179+G183</f>
        <v>0</v>
      </c>
      <c r="H178" s="188">
        <f>H179+H183</f>
        <v>680</v>
      </c>
      <c r="I178" s="188">
        <f>I179+I183</f>
        <v>600</v>
      </c>
    </row>
    <row r="179" spans="1:9" ht="27" customHeight="1">
      <c r="A179" s="91" t="s">
        <v>45</v>
      </c>
      <c r="B179" s="14" t="s">
        <v>423</v>
      </c>
      <c r="C179" s="14"/>
      <c r="D179" s="47" t="s">
        <v>424</v>
      </c>
      <c r="E179" s="152">
        <f>E180</f>
        <v>125</v>
      </c>
      <c r="F179" s="152">
        <f>F180</f>
        <v>0</v>
      </c>
      <c r="G179" s="152">
        <f>G180</f>
        <v>0</v>
      </c>
      <c r="H179" s="152">
        <f>H180</f>
        <v>100</v>
      </c>
      <c r="I179" s="152">
        <f>I180</f>
        <v>100</v>
      </c>
    </row>
    <row r="180" spans="1:9" ht="16.5" customHeight="1">
      <c r="A180" s="91" t="s">
        <v>45</v>
      </c>
      <c r="B180" s="14" t="s">
        <v>425</v>
      </c>
      <c r="C180" s="14"/>
      <c r="D180" s="35" t="s">
        <v>215</v>
      </c>
      <c r="E180" s="152">
        <f aca="true" t="shared" si="23" ref="E180:I181">E181</f>
        <v>125</v>
      </c>
      <c r="F180" s="152">
        <f t="shared" si="23"/>
        <v>0</v>
      </c>
      <c r="G180" s="152">
        <f t="shared" si="23"/>
        <v>0</v>
      </c>
      <c r="H180" s="152">
        <f t="shared" si="23"/>
        <v>100</v>
      </c>
      <c r="I180" s="152">
        <f t="shared" si="23"/>
        <v>100</v>
      </c>
    </row>
    <row r="181" spans="1:9" ht="24" customHeight="1">
      <c r="A181" s="91" t="s">
        <v>45</v>
      </c>
      <c r="B181" s="14" t="s">
        <v>426</v>
      </c>
      <c r="C181" s="14"/>
      <c r="D181" s="55" t="s">
        <v>427</v>
      </c>
      <c r="E181" s="141">
        <f t="shared" si="23"/>
        <v>125</v>
      </c>
      <c r="F181" s="141">
        <f t="shared" si="23"/>
        <v>0</v>
      </c>
      <c r="G181" s="141">
        <f t="shared" si="23"/>
        <v>0</v>
      </c>
      <c r="H181" s="141">
        <f t="shared" si="23"/>
        <v>100</v>
      </c>
      <c r="I181" s="141">
        <f t="shared" si="23"/>
        <v>100</v>
      </c>
    </row>
    <row r="182" spans="1:9" ht="15.75" customHeight="1">
      <c r="A182" s="91" t="s">
        <v>45</v>
      </c>
      <c r="B182" s="14" t="s">
        <v>426</v>
      </c>
      <c r="C182" s="14" t="s">
        <v>55</v>
      </c>
      <c r="D182" s="36" t="s">
        <v>56</v>
      </c>
      <c r="E182" s="141">
        <f>ВЕД!F187</f>
        <v>125</v>
      </c>
      <c r="F182" s="141">
        <f>ВЕД!G187</f>
        <v>0</v>
      </c>
      <c r="G182" s="141">
        <f>ВЕД!H187</f>
        <v>0</v>
      </c>
      <c r="H182" s="141">
        <f>ВЕД!I187</f>
        <v>100</v>
      </c>
      <c r="I182" s="141">
        <f>ВЕД!J187</f>
        <v>100</v>
      </c>
    </row>
    <row r="183" spans="1:9" ht="15.75" customHeight="1">
      <c r="A183" s="91" t="s">
        <v>45</v>
      </c>
      <c r="B183" s="14" t="s">
        <v>465</v>
      </c>
      <c r="C183" s="14"/>
      <c r="D183" s="36" t="s">
        <v>466</v>
      </c>
      <c r="E183" s="141">
        <f aca="true" t="shared" si="24" ref="E183:I185">E184</f>
        <v>0</v>
      </c>
      <c r="F183" s="141">
        <f t="shared" si="24"/>
        <v>0</v>
      </c>
      <c r="G183" s="141">
        <f t="shared" si="24"/>
        <v>0</v>
      </c>
      <c r="H183" s="141">
        <f t="shared" si="24"/>
        <v>580</v>
      </c>
      <c r="I183" s="141">
        <f t="shared" si="24"/>
        <v>500</v>
      </c>
    </row>
    <row r="184" spans="1:9" ht="23.25" customHeight="1">
      <c r="A184" s="91" t="s">
        <v>45</v>
      </c>
      <c r="B184" s="14" t="s">
        <v>467</v>
      </c>
      <c r="C184" s="14"/>
      <c r="D184" s="36" t="s">
        <v>468</v>
      </c>
      <c r="E184" s="141">
        <f t="shared" si="24"/>
        <v>0</v>
      </c>
      <c r="F184" s="141">
        <f t="shared" si="24"/>
        <v>0</v>
      </c>
      <c r="G184" s="141">
        <f t="shared" si="24"/>
        <v>0</v>
      </c>
      <c r="H184" s="141">
        <f t="shared" si="24"/>
        <v>580</v>
      </c>
      <c r="I184" s="141">
        <f t="shared" si="24"/>
        <v>500</v>
      </c>
    </row>
    <row r="185" spans="1:9" ht="23.25" customHeight="1">
      <c r="A185" s="91" t="s">
        <v>45</v>
      </c>
      <c r="B185" s="14" t="s">
        <v>469</v>
      </c>
      <c r="C185" s="14"/>
      <c r="D185" s="55" t="s">
        <v>470</v>
      </c>
      <c r="E185" s="141">
        <f t="shared" si="24"/>
        <v>0</v>
      </c>
      <c r="F185" s="141">
        <f t="shared" si="24"/>
        <v>0</v>
      </c>
      <c r="G185" s="141">
        <f t="shared" si="24"/>
        <v>0</v>
      </c>
      <c r="H185" s="141">
        <f t="shared" si="24"/>
        <v>580</v>
      </c>
      <c r="I185" s="141">
        <f t="shared" si="24"/>
        <v>500</v>
      </c>
    </row>
    <row r="186" spans="1:9" ht="15.75" customHeight="1">
      <c r="A186" s="91" t="s">
        <v>45</v>
      </c>
      <c r="B186" s="14" t="s">
        <v>469</v>
      </c>
      <c r="C186" s="14" t="s">
        <v>55</v>
      </c>
      <c r="D186" s="36" t="s">
        <v>56</v>
      </c>
      <c r="E186" s="141">
        <f>ВЕД!F191</f>
        <v>0</v>
      </c>
      <c r="F186" s="141">
        <f>ВЕД!G191</f>
        <v>0</v>
      </c>
      <c r="G186" s="141">
        <f>ВЕД!H191</f>
        <v>0</v>
      </c>
      <c r="H186" s="141">
        <f>ВЕД!I191</f>
        <v>580</v>
      </c>
      <c r="I186" s="141">
        <f>ВЕД!J191</f>
        <v>500</v>
      </c>
    </row>
    <row r="187" spans="1:9" ht="15.75" customHeight="1">
      <c r="A187" s="88" t="s">
        <v>77</v>
      </c>
      <c r="B187" s="20"/>
      <c r="C187" s="20"/>
      <c r="D187" s="38" t="s">
        <v>79</v>
      </c>
      <c r="E187" s="142">
        <f>E188+E212+E273</f>
        <v>9822.599999999999</v>
      </c>
      <c r="F187" s="142" t="e">
        <f>F188+F212+F273</f>
        <v>#REF!</v>
      </c>
      <c r="G187" s="142" t="e">
        <f>G188+G212+G273</f>
        <v>#REF!</v>
      </c>
      <c r="H187" s="142">
        <f>H188+H212+H273</f>
        <v>8385.7</v>
      </c>
      <c r="I187" s="142">
        <f>I188+I212+I273</f>
        <v>8471.9</v>
      </c>
    </row>
    <row r="188" spans="1:9" ht="12.75">
      <c r="A188" s="88" t="s">
        <v>78</v>
      </c>
      <c r="B188" s="20"/>
      <c r="C188" s="20"/>
      <c r="D188" s="38" t="s">
        <v>80</v>
      </c>
      <c r="E188" s="142">
        <f>E189+E204+E198</f>
        <v>417.7</v>
      </c>
      <c r="F188" s="142" t="e">
        <f>F189+F204+F198</f>
        <v>#REF!</v>
      </c>
      <c r="G188" s="142" t="e">
        <f>G189+G204+G198</f>
        <v>#REF!</v>
      </c>
      <c r="H188" s="142">
        <f>H189+H204+H198</f>
        <v>235.7</v>
      </c>
      <c r="I188" s="142">
        <f>I189+I204+I198</f>
        <v>238.89999999999998</v>
      </c>
    </row>
    <row r="189" spans="1:9" ht="33.75">
      <c r="A189" s="88" t="s">
        <v>78</v>
      </c>
      <c r="B189" s="20" t="s">
        <v>282</v>
      </c>
      <c r="C189" s="20"/>
      <c r="D189" s="38" t="s">
        <v>445</v>
      </c>
      <c r="E189" s="142">
        <f aca="true" t="shared" si="25" ref="E189:I191">E190</f>
        <v>309.7</v>
      </c>
      <c r="F189" s="142" t="e">
        <f t="shared" si="25"/>
        <v>#REF!</v>
      </c>
      <c r="G189" s="142" t="e">
        <f t="shared" si="25"/>
        <v>#REF!</v>
      </c>
      <c r="H189" s="142">
        <f t="shared" si="25"/>
        <v>135.7</v>
      </c>
      <c r="I189" s="142">
        <f t="shared" si="25"/>
        <v>135.7</v>
      </c>
    </row>
    <row r="190" spans="1:9" ht="12.75">
      <c r="A190" s="88" t="s">
        <v>78</v>
      </c>
      <c r="B190" s="20" t="s">
        <v>283</v>
      </c>
      <c r="C190" s="20"/>
      <c r="D190" s="176" t="s">
        <v>126</v>
      </c>
      <c r="E190" s="142">
        <f t="shared" si="25"/>
        <v>309.7</v>
      </c>
      <c r="F190" s="142" t="e">
        <f t="shared" si="25"/>
        <v>#REF!</v>
      </c>
      <c r="G190" s="142" t="e">
        <f t="shared" si="25"/>
        <v>#REF!</v>
      </c>
      <c r="H190" s="142">
        <f t="shared" si="25"/>
        <v>135.7</v>
      </c>
      <c r="I190" s="142">
        <f t="shared" si="25"/>
        <v>135.7</v>
      </c>
    </row>
    <row r="191" spans="1:9" ht="43.5" customHeight="1">
      <c r="A191" s="91" t="s">
        <v>78</v>
      </c>
      <c r="B191" s="14" t="s">
        <v>284</v>
      </c>
      <c r="C191" s="14"/>
      <c r="D191" s="35" t="s">
        <v>82</v>
      </c>
      <c r="E191" s="141">
        <f>E192</f>
        <v>309.7</v>
      </c>
      <c r="F191" s="141" t="e">
        <f t="shared" si="25"/>
        <v>#REF!</v>
      </c>
      <c r="G191" s="141" t="e">
        <f t="shared" si="25"/>
        <v>#REF!</v>
      </c>
      <c r="H191" s="141">
        <f t="shared" si="25"/>
        <v>135.7</v>
      </c>
      <c r="I191" s="141">
        <f t="shared" si="25"/>
        <v>135.7</v>
      </c>
    </row>
    <row r="192" spans="1:9" ht="12.75">
      <c r="A192" s="91" t="s">
        <v>78</v>
      </c>
      <c r="B192" s="14" t="s">
        <v>285</v>
      </c>
      <c r="C192" s="14"/>
      <c r="D192" s="35" t="s">
        <v>215</v>
      </c>
      <c r="E192" s="141">
        <f>E193+E195</f>
        <v>309.7</v>
      </c>
      <c r="F192" s="141" t="e">
        <f>F193+F195</f>
        <v>#REF!</v>
      </c>
      <c r="G192" s="141" t="e">
        <f>G193+G195</f>
        <v>#REF!</v>
      </c>
      <c r="H192" s="141">
        <f>H193+H195</f>
        <v>135.7</v>
      </c>
      <c r="I192" s="141">
        <f>I193+I195</f>
        <v>135.7</v>
      </c>
    </row>
    <row r="193" spans="1:9" ht="33.75">
      <c r="A193" s="91" t="s">
        <v>78</v>
      </c>
      <c r="B193" s="14" t="s">
        <v>286</v>
      </c>
      <c r="C193" s="14"/>
      <c r="D193" s="35" t="s">
        <v>127</v>
      </c>
      <c r="E193" s="141">
        <f>E194</f>
        <v>174</v>
      </c>
      <c r="F193" s="141" t="e">
        <f>F194</f>
        <v>#REF!</v>
      </c>
      <c r="G193" s="141" t="e">
        <f>G194</f>
        <v>#REF!</v>
      </c>
      <c r="H193" s="141">
        <f>H194</f>
        <v>0</v>
      </c>
      <c r="I193" s="141">
        <f>I194</f>
        <v>0</v>
      </c>
    </row>
    <row r="194" spans="1:9" ht="22.5">
      <c r="A194" s="91" t="s">
        <v>78</v>
      </c>
      <c r="B194" s="14" t="s">
        <v>286</v>
      </c>
      <c r="C194" s="14" t="s">
        <v>55</v>
      </c>
      <c r="D194" s="36" t="s">
        <v>56</v>
      </c>
      <c r="E194" s="141">
        <f>ВЕД!F199</f>
        <v>174</v>
      </c>
      <c r="F194" s="141" t="e">
        <f>ВЕД!G199</f>
        <v>#REF!</v>
      </c>
      <c r="G194" s="141" t="e">
        <f>ВЕД!H199</f>
        <v>#REF!</v>
      </c>
      <c r="H194" s="141">
        <f>ВЕД!I199</f>
        <v>0</v>
      </c>
      <c r="I194" s="141">
        <f>ВЕД!J199</f>
        <v>0</v>
      </c>
    </row>
    <row r="195" spans="1:9" ht="33" customHeight="1">
      <c r="A195" s="91" t="s">
        <v>78</v>
      </c>
      <c r="B195" s="14" t="s">
        <v>289</v>
      </c>
      <c r="C195" s="14"/>
      <c r="D195" s="57" t="s">
        <v>204</v>
      </c>
      <c r="E195" s="141">
        <f>E196+E197</f>
        <v>135.7</v>
      </c>
      <c r="F195" s="141">
        <f>F196+F197</f>
        <v>0</v>
      </c>
      <c r="G195" s="141">
        <f>G196+G197</f>
        <v>0</v>
      </c>
      <c r="H195" s="141">
        <f>H196+H197</f>
        <v>135.7</v>
      </c>
      <c r="I195" s="141">
        <f>I196+I197</f>
        <v>135.7</v>
      </c>
    </row>
    <row r="196" spans="1:9" ht="22.5">
      <c r="A196" s="91" t="s">
        <v>78</v>
      </c>
      <c r="B196" s="14" t="s">
        <v>289</v>
      </c>
      <c r="C196" s="14" t="s">
        <v>55</v>
      </c>
      <c r="D196" s="36" t="s">
        <v>413</v>
      </c>
      <c r="E196" s="141">
        <f>ВЕД!F201</f>
        <v>135.7</v>
      </c>
      <c r="F196" s="141">
        <f>ВЕД!G201</f>
        <v>0</v>
      </c>
      <c r="G196" s="141">
        <f>ВЕД!H201</f>
        <v>0</v>
      </c>
      <c r="H196" s="141">
        <f>ВЕД!I201</f>
        <v>135.7</v>
      </c>
      <c r="I196" s="141">
        <f>ВЕД!J201</f>
        <v>135.7</v>
      </c>
    </row>
    <row r="197" spans="1:9" ht="12.75">
      <c r="A197" s="91" t="s">
        <v>78</v>
      </c>
      <c r="B197" s="14" t="s">
        <v>289</v>
      </c>
      <c r="C197" s="14" t="s">
        <v>58</v>
      </c>
      <c r="D197" s="36" t="s">
        <v>59</v>
      </c>
      <c r="E197" s="141">
        <f>ВЕД!F202</f>
        <v>0</v>
      </c>
      <c r="F197" s="147">
        <f>F201+F198</f>
        <v>0</v>
      </c>
      <c r="G197" s="148">
        <f>G201+G198</f>
        <v>0</v>
      </c>
      <c r="H197" s="145"/>
      <c r="I197" s="146"/>
    </row>
    <row r="198" spans="1:9" ht="22.5" hidden="1">
      <c r="A198" s="88" t="s">
        <v>78</v>
      </c>
      <c r="B198" s="20" t="s">
        <v>216</v>
      </c>
      <c r="C198" s="14"/>
      <c r="D198" s="38" t="s">
        <v>409</v>
      </c>
      <c r="E198" s="142">
        <f>E199</f>
        <v>0</v>
      </c>
      <c r="F198" s="142">
        <f>F199</f>
        <v>0</v>
      </c>
      <c r="G198" s="142">
        <f>G199</f>
        <v>0</v>
      </c>
      <c r="H198" s="142">
        <f>H199</f>
        <v>0</v>
      </c>
      <c r="I198" s="142">
        <f>I199</f>
        <v>0</v>
      </c>
    </row>
    <row r="199" spans="1:9" ht="32.25" hidden="1">
      <c r="A199" s="88" t="s">
        <v>78</v>
      </c>
      <c r="B199" s="20" t="s">
        <v>428</v>
      </c>
      <c r="C199" s="20"/>
      <c r="D199" s="176" t="s">
        <v>439</v>
      </c>
      <c r="E199" s="142">
        <f>E200</f>
        <v>0</v>
      </c>
      <c r="F199" s="142">
        <f aca="true" t="shared" si="26" ref="F199:I200">F200</f>
        <v>0</v>
      </c>
      <c r="G199" s="142">
        <f t="shared" si="26"/>
        <v>0</v>
      </c>
      <c r="H199" s="142">
        <f t="shared" si="26"/>
        <v>0</v>
      </c>
      <c r="I199" s="142">
        <f t="shared" si="26"/>
        <v>0</v>
      </c>
    </row>
    <row r="200" spans="1:9" ht="33.75" hidden="1">
      <c r="A200" s="91" t="s">
        <v>78</v>
      </c>
      <c r="B200" s="14" t="s">
        <v>429</v>
      </c>
      <c r="C200" s="14"/>
      <c r="D200" s="36" t="s">
        <v>438</v>
      </c>
      <c r="E200" s="141">
        <f>E201</f>
        <v>0</v>
      </c>
      <c r="F200" s="141">
        <f t="shared" si="26"/>
        <v>0</v>
      </c>
      <c r="G200" s="141">
        <f t="shared" si="26"/>
        <v>0</v>
      </c>
      <c r="H200" s="141">
        <f t="shared" si="26"/>
        <v>0</v>
      </c>
      <c r="I200" s="141">
        <f t="shared" si="26"/>
        <v>0</v>
      </c>
    </row>
    <row r="201" spans="1:9" ht="17.25" customHeight="1" hidden="1">
      <c r="A201" s="91" t="s">
        <v>78</v>
      </c>
      <c r="B201" s="14" t="s">
        <v>431</v>
      </c>
      <c r="C201" s="14"/>
      <c r="D201" s="35" t="s">
        <v>215</v>
      </c>
      <c r="E201" s="141">
        <f>E202</f>
        <v>0</v>
      </c>
      <c r="F201" s="141">
        <f aca="true" t="shared" si="27" ref="F201:I202">F202</f>
        <v>0</v>
      </c>
      <c r="G201" s="141">
        <f t="shared" si="27"/>
        <v>0</v>
      </c>
      <c r="H201" s="141">
        <f t="shared" si="27"/>
        <v>0</v>
      </c>
      <c r="I201" s="141">
        <f t="shared" si="27"/>
        <v>0</v>
      </c>
    </row>
    <row r="202" spans="1:9" ht="16.5" customHeight="1" hidden="1">
      <c r="A202" s="91" t="s">
        <v>78</v>
      </c>
      <c r="B202" s="14" t="s">
        <v>432</v>
      </c>
      <c r="C202" s="14"/>
      <c r="D202" s="36" t="s">
        <v>430</v>
      </c>
      <c r="E202" s="141">
        <f>E203</f>
        <v>0</v>
      </c>
      <c r="F202" s="141">
        <f t="shared" si="27"/>
        <v>0</v>
      </c>
      <c r="G202" s="141">
        <f t="shared" si="27"/>
        <v>0</v>
      </c>
      <c r="H202" s="141">
        <f t="shared" si="27"/>
        <v>0</v>
      </c>
      <c r="I202" s="141">
        <f t="shared" si="27"/>
        <v>0</v>
      </c>
    </row>
    <row r="203" spans="1:9" ht="22.5" hidden="1">
      <c r="A203" s="91" t="s">
        <v>78</v>
      </c>
      <c r="B203" s="14" t="s">
        <v>432</v>
      </c>
      <c r="C203" s="14" t="s">
        <v>75</v>
      </c>
      <c r="D203" s="35" t="s">
        <v>347</v>
      </c>
      <c r="E203" s="141">
        <f>ВЕД!F208</f>
        <v>0</v>
      </c>
      <c r="F203" s="141">
        <f>ВЕД!G208</f>
        <v>0</v>
      </c>
      <c r="G203" s="141">
        <f>ВЕД!H208</f>
        <v>0</v>
      </c>
      <c r="H203" s="141">
        <f>ВЕД!I208</f>
        <v>0</v>
      </c>
      <c r="I203" s="141">
        <f>ВЕД!J208</f>
        <v>0</v>
      </c>
    </row>
    <row r="204" spans="1:9" ht="45">
      <c r="A204" s="88" t="s">
        <v>78</v>
      </c>
      <c r="B204" s="20" t="s">
        <v>370</v>
      </c>
      <c r="C204" s="20"/>
      <c r="D204" s="38" t="s">
        <v>463</v>
      </c>
      <c r="E204" s="142">
        <f>E205</f>
        <v>108</v>
      </c>
      <c r="F204" s="142">
        <f aca="true" t="shared" si="28" ref="F204:I206">F205</f>
        <v>0</v>
      </c>
      <c r="G204" s="142">
        <f t="shared" si="28"/>
        <v>0</v>
      </c>
      <c r="H204" s="142">
        <f t="shared" si="28"/>
        <v>100</v>
      </c>
      <c r="I204" s="142">
        <f t="shared" si="28"/>
        <v>103.2</v>
      </c>
    </row>
    <row r="205" spans="1:9" ht="33.75">
      <c r="A205" s="88" t="s">
        <v>78</v>
      </c>
      <c r="B205" s="20" t="s">
        <v>371</v>
      </c>
      <c r="C205" s="20"/>
      <c r="D205" s="38" t="s">
        <v>464</v>
      </c>
      <c r="E205" s="142">
        <f>E206</f>
        <v>108</v>
      </c>
      <c r="F205" s="142">
        <f t="shared" si="28"/>
        <v>0</v>
      </c>
      <c r="G205" s="142">
        <f t="shared" si="28"/>
        <v>0</v>
      </c>
      <c r="H205" s="142">
        <f t="shared" si="28"/>
        <v>100</v>
      </c>
      <c r="I205" s="142">
        <f t="shared" si="28"/>
        <v>103.2</v>
      </c>
    </row>
    <row r="206" spans="1:9" ht="22.5">
      <c r="A206" s="91" t="s">
        <v>78</v>
      </c>
      <c r="B206" s="14" t="s">
        <v>372</v>
      </c>
      <c r="C206" s="14"/>
      <c r="D206" s="35" t="s">
        <v>364</v>
      </c>
      <c r="E206" s="141">
        <f>E207</f>
        <v>108</v>
      </c>
      <c r="F206" s="141">
        <f t="shared" si="28"/>
        <v>0</v>
      </c>
      <c r="G206" s="141">
        <f t="shared" si="28"/>
        <v>0</v>
      </c>
      <c r="H206" s="141">
        <f t="shared" si="28"/>
        <v>100</v>
      </c>
      <c r="I206" s="141">
        <f t="shared" si="28"/>
        <v>103.2</v>
      </c>
    </row>
    <row r="207" spans="1:9" ht="12.75">
      <c r="A207" s="91" t="s">
        <v>78</v>
      </c>
      <c r="B207" s="14" t="s">
        <v>373</v>
      </c>
      <c r="C207" s="14"/>
      <c r="D207" s="35" t="s">
        <v>215</v>
      </c>
      <c r="E207" s="141">
        <f>E208+E210</f>
        <v>108</v>
      </c>
      <c r="F207" s="141">
        <f>F208+F210</f>
        <v>0</v>
      </c>
      <c r="G207" s="141">
        <f>G208+G210</f>
        <v>0</v>
      </c>
      <c r="H207" s="141">
        <f>H208+H210</f>
        <v>100</v>
      </c>
      <c r="I207" s="141">
        <f>I208+I210</f>
        <v>103.2</v>
      </c>
    </row>
    <row r="208" spans="1:9" ht="22.5">
      <c r="A208" s="91" t="s">
        <v>78</v>
      </c>
      <c r="B208" s="14" t="s">
        <v>374</v>
      </c>
      <c r="C208" s="14"/>
      <c r="D208" s="53" t="s">
        <v>365</v>
      </c>
      <c r="E208" s="141">
        <f>E209</f>
        <v>0</v>
      </c>
      <c r="F208" s="141">
        <f>F209</f>
        <v>0</v>
      </c>
      <c r="G208" s="141">
        <f>G209</f>
        <v>0</v>
      </c>
      <c r="H208" s="141">
        <f>H209</f>
        <v>0</v>
      </c>
      <c r="I208" s="141">
        <f>I209</f>
        <v>0</v>
      </c>
    </row>
    <row r="209" spans="1:9" ht="22.5">
      <c r="A209" s="91" t="s">
        <v>78</v>
      </c>
      <c r="B209" s="14" t="s">
        <v>374</v>
      </c>
      <c r="C209" s="14" t="s">
        <v>55</v>
      </c>
      <c r="D209" s="36" t="s">
        <v>56</v>
      </c>
      <c r="E209" s="141">
        <f>ВЕД!F214</f>
        <v>0</v>
      </c>
      <c r="F209" s="141">
        <f>ВЕД!G214</f>
        <v>0</v>
      </c>
      <c r="G209" s="141">
        <f>ВЕД!H214</f>
        <v>0</v>
      </c>
      <c r="H209" s="141">
        <f>ВЕД!I214</f>
        <v>0</v>
      </c>
      <c r="I209" s="141">
        <f>ВЕД!J214</f>
        <v>0</v>
      </c>
    </row>
    <row r="210" spans="1:9" ht="12.75">
      <c r="A210" s="91" t="s">
        <v>78</v>
      </c>
      <c r="B210" s="14" t="s">
        <v>376</v>
      </c>
      <c r="C210" s="14"/>
      <c r="D210" s="53" t="s">
        <v>447</v>
      </c>
      <c r="E210" s="141">
        <f>E211</f>
        <v>108</v>
      </c>
      <c r="F210" s="141">
        <f>F211</f>
        <v>0</v>
      </c>
      <c r="G210" s="141">
        <f>G211</f>
        <v>0</v>
      </c>
      <c r="H210" s="141">
        <f>H211</f>
        <v>100</v>
      </c>
      <c r="I210" s="141">
        <f>I211</f>
        <v>103.2</v>
      </c>
    </row>
    <row r="211" spans="1:9" ht="22.5">
      <c r="A211" s="91" t="s">
        <v>78</v>
      </c>
      <c r="B211" s="14" t="s">
        <v>376</v>
      </c>
      <c r="C211" s="14" t="s">
        <v>55</v>
      </c>
      <c r="D211" s="36" t="s">
        <v>56</v>
      </c>
      <c r="E211" s="141">
        <f>ВЕД!F216</f>
        <v>108</v>
      </c>
      <c r="F211" s="141">
        <f>ВЕД!G216</f>
        <v>0</v>
      </c>
      <c r="G211" s="141">
        <f>ВЕД!H216</f>
        <v>0</v>
      </c>
      <c r="H211" s="141">
        <f>ВЕД!I216</f>
        <v>100</v>
      </c>
      <c r="I211" s="141">
        <f>ВЕД!J216</f>
        <v>103.2</v>
      </c>
    </row>
    <row r="212" spans="1:9" ht="12.75">
      <c r="A212" s="88" t="s">
        <v>83</v>
      </c>
      <c r="B212" s="20"/>
      <c r="C212" s="20"/>
      <c r="D212" s="38" t="s">
        <v>84</v>
      </c>
      <c r="E212" s="142">
        <f>E213+E224</f>
        <v>4237.7</v>
      </c>
      <c r="F212" s="142" t="e">
        <f>F213+F224</f>
        <v>#REF!</v>
      </c>
      <c r="G212" s="142" t="e">
        <f>G213+G224</f>
        <v>#REF!</v>
      </c>
      <c r="H212" s="142">
        <f>H213+H224</f>
        <v>1400</v>
      </c>
      <c r="I212" s="142">
        <f>I213+I224</f>
        <v>2400</v>
      </c>
    </row>
    <row r="213" spans="1:9" ht="33.75">
      <c r="A213" s="88" t="s">
        <v>83</v>
      </c>
      <c r="B213" s="20" t="s">
        <v>282</v>
      </c>
      <c r="C213" s="20"/>
      <c r="D213" s="38" t="s">
        <v>187</v>
      </c>
      <c r="E213" s="142">
        <f aca="true" t="shared" si="29" ref="E213:I215">E214</f>
        <v>3202.7</v>
      </c>
      <c r="F213" s="142" t="e">
        <f t="shared" si="29"/>
        <v>#REF!</v>
      </c>
      <c r="G213" s="142" t="e">
        <f t="shared" si="29"/>
        <v>#REF!</v>
      </c>
      <c r="H213" s="142">
        <f t="shared" si="29"/>
        <v>100</v>
      </c>
      <c r="I213" s="142">
        <f t="shared" si="29"/>
        <v>100</v>
      </c>
    </row>
    <row r="214" spans="1:9" ht="21.75">
      <c r="A214" s="88" t="s">
        <v>83</v>
      </c>
      <c r="B214" s="20" t="s">
        <v>294</v>
      </c>
      <c r="C214" s="20"/>
      <c r="D214" s="176" t="s">
        <v>133</v>
      </c>
      <c r="E214" s="142">
        <f t="shared" si="29"/>
        <v>3202.7</v>
      </c>
      <c r="F214" s="142" t="e">
        <f t="shared" si="29"/>
        <v>#REF!</v>
      </c>
      <c r="G214" s="142" t="e">
        <f t="shared" si="29"/>
        <v>#REF!</v>
      </c>
      <c r="H214" s="142">
        <f t="shared" si="29"/>
        <v>100</v>
      </c>
      <c r="I214" s="142">
        <f t="shared" si="29"/>
        <v>100</v>
      </c>
    </row>
    <row r="215" spans="1:9" ht="22.5">
      <c r="A215" s="91" t="s">
        <v>83</v>
      </c>
      <c r="B215" s="14" t="s">
        <v>295</v>
      </c>
      <c r="C215" s="14"/>
      <c r="D215" s="55" t="s">
        <v>95</v>
      </c>
      <c r="E215" s="141">
        <f t="shared" si="29"/>
        <v>3202.7</v>
      </c>
      <c r="F215" s="141" t="e">
        <f t="shared" si="29"/>
        <v>#REF!</v>
      </c>
      <c r="G215" s="141" t="e">
        <f t="shared" si="29"/>
        <v>#REF!</v>
      </c>
      <c r="H215" s="141">
        <f t="shared" si="29"/>
        <v>100</v>
      </c>
      <c r="I215" s="141">
        <f t="shared" si="29"/>
        <v>100</v>
      </c>
    </row>
    <row r="216" spans="1:9" ht="12.75">
      <c r="A216" s="91" t="s">
        <v>83</v>
      </c>
      <c r="B216" s="14" t="s">
        <v>296</v>
      </c>
      <c r="C216" s="14"/>
      <c r="D216" s="35" t="s">
        <v>215</v>
      </c>
      <c r="E216" s="141">
        <f>E217+E220+E222</f>
        <v>3202.7</v>
      </c>
      <c r="F216" s="141" t="e">
        <f>F217+F220+F222</f>
        <v>#REF!</v>
      </c>
      <c r="G216" s="141" t="e">
        <f>G217+G220+G222</f>
        <v>#REF!</v>
      </c>
      <c r="H216" s="141">
        <f>H217+H220+H222</f>
        <v>100</v>
      </c>
      <c r="I216" s="141">
        <f>I217+I220+I222</f>
        <v>100</v>
      </c>
    </row>
    <row r="217" spans="1:9" ht="12.75">
      <c r="A217" s="91" t="s">
        <v>83</v>
      </c>
      <c r="B217" s="14" t="s">
        <v>461</v>
      </c>
      <c r="C217" s="14"/>
      <c r="D217" s="53" t="s">
        <v>462</v>
      </c>
      <c r="E217" s="141">
        <f>E218+E219</f>
        <v>2942.7</v>
      </c>
      <c r="F217" s="141" t="e">
        <f>F218+F219</f>
        <v>#REF!</v>
      </c>
      <c r="G217" s="141" t="e">
        <f>G218+G219</f>
        <v>#REF!</v>
      </c>
      <c r="H217" s="141">
        <f>H218+H219</f>
        <v>0</v>
      </c>
      <c r="I217" s="141">
        <f>I218+I219</f>
        <v>0</v>
      </c>
    </row>
    <row r="218" spans="1:9" ht="17.25" customHeight="1">
      <c r="A218" s="91" t="s">
        <v>83</v>
      </c>
      <c r="B218" s="14" t="s">
        <v>461</v>
      </c>
      <c r="C218" s="14" t="s">
        <v>55</v>
      </c>
      <c r="D218" s="36" t="s">
        <v>56</v>
      </c>
      <c r="E218" s="141">
        <f>ВЕД!F223</f>
        <v>61.7</v>
      </c>
      <c r="F218" s="141" t="e">
        <f>ВЕД!G223</f>
        <v>#REF!</v>
      </c>
      <c r="G218" s="141" t="e">
        <f>ВЕД!H223</f>
        <v>#REF!</v>
      </c>
      <c r="H218" s="141">
        <f>ВЕД!I223</f>
        <v>0</v>
      </c>
      <c r="I218" s="141">
        <f>ВЕД!J223</f>
        <v>0</v>
      </c>
    </row>
    <row r="219" spans="1:9" ht="21.75" customHeight="1">
      <c r="A219" s="91" t="s">
        <v>83</v>
      </c>
      <c r="B219" s="14" t="s">
        <v>461</v>
      </c>
      <c r="C219" s="14" t="s">
        <v>75</v>
      </c>
      <c r="D219" s="35" t="s">
        <v>347</v>
      </c>
      <c r="E219" s="141">
        <f>ВЕД!F224</f>
        <v>2881</v>
      </c>
      <c r="F219" s="141" t="e">
        <f>ВЕД!G223</f>
        <v>#REF!</v>
      </c>
      <c r="G219" s="141" t="e">
        <f>ВЕД!H223</f>
        <v>#REF!</v>
      </c>
      <c r="H219" s="141">
        <f>ВЕД!I223</f>
        <v>0</v>
      </c>
      <c r="I219" s="141">
        <f>ВЕД!J223</f>
        <v>0</v>
      </c>
    </row>
    <row r="220" spans="1:9" ht="24.75" customHeight="1">
      <c r="A220" s="91" t="s">
        <v>83</v>
      </c>
      <c r="B220" s="14" t="s">
        <v>459</v>
      </c>
      <c r="C220" s="14"/>
      <c r="D220" s="53" t="s">
        <v>460</v>
      </c>
      <c r="E220" s="141">
        <f>E221</f>
        <v>200</v>
      </c>
      <c r="F220" s="141">
        <f>F221</f>
        <v>0</v>
      </c>
      <c r="G220" s="141">
        <f>G221</f>
        <v>0</v>
      </c>
      <c r="H220" s="141">
        <f>H221</f>
        <v>100</v>
      </c>
      <c r="I220" s="141">
        <f>I221</f>
        <v>100</v>
      </c>
    </row>
    <row r="221" spans="1:9" ht="19.5" customHeight="1">
      <c r="A221" s="91" t="s">
        <v>83</v>
      </c>
      <c r="B221" s="14" t="s">
        <v>459</v>
      </c>
      <c r="C221" s="14" t="s">
        <v>55</v>
      </c>
      <c r="D221" s="36" t="s">
        <v>56</v>
      </c>
      <c r="E221" s="141">
        <f>ВЕД!F226</f>
        <v>200</v>
      </c>
      <c r="F221" s="141">
        <f>ВЕД!G226</f>
        <v>0</v>
      </c>
      <c r="G221" s="141">
        <f>ВЕД!H226</f>
        <v>0</v>
      </c>
      <c r="H221" s="141">
        <f>ВЕД!I226</f>
        <v>100</v>
      </c>
      <c r="I221" s="141">
        <f>ВЕД!J226</f>
        <v>100</v>
      </c>
    </row>
    <row r="222" spans="1:9" ht="19.5" customHeight="1">
      <c r="A222" s="14" t="s">
        <v>83</v>
      </c>
      <c r="B222" s="14" t="s">
        <v>482</v>
      </c>
      <c r="C222" s="14"/>
      <c r="D222" s="53" t="s">
        <v>481</v>
      </c>
      <c r="E222" s="141">
        <f>E223</f>
        <v>60</v>
      </c>
      <c r="F222" s="141">
        <f>F223</f>
        <v>0</v>
      </c>
      <c r="G222" s="141">
        <f>G223</f>
        <v>0</v>
      </c>
      <c r="H222" s="141">
        <f>H223</f>
        <v>0</v>
      </c>
      <c r="I222" s="141">
        <f>I223</f>
        <v>0</v>
      </c>
    </row>
    <row r="223" spans="1:9" ht="19.5" customHeight="1">
      <c r="A223" s="14" t="s">
        <v>83</v>
      </c>
      <c r="B223" s="14" t="s">
        <v>482</v>
      </c>
      <c r="C223" s="14" t="s">
        <v>55</v>
      </c>
      <c r="D223" s="36" t="s">
        <v>56</v>
      </c>
      <c r="E223" s="141">
        <f>ВЕД!F228</f>
        <v>60</v>
      </c>
      <c r="F223" s="141">
        <f>ВЕД!G228</f>
        <v>0</v>
      </c>
      <c r="G223" s="141">
        <f>ВЕД!H228</f>
        <v>0</v>
      </c>
      <c r="H223" s="141">
        <f>ВЕД!I228</f>
        <v>0</v>
      </c>
      <c r="I223" s="141">
        <f>ВЕД!J228</f>
        <v>0</v>
      </c>
    </row>
    <row r="224" spans="1:9" ht="22.5">
      <c r="A224" s="88" t="s">
        <v>83</v>
      </c>
      <c r="B224" s="20" t="s">
        <v>297</v>
      </c>
      <c r="C224" s="20"/>
      <c r="D224" s="38" t="s">
        <v>446</v>
      </c>
      <c r="E224" s="142">
        <f>E225</f>
        <v>1035</v>
      </c>
      <c r="F224" s="142" t="e">
        <f>F225</f>
        <v>#REF!</v>
      </c>
      <c r="G224" s="142" t="e">
        <f>G225</f>
        <v>#REF!</v>
      </c>
      <c r="H224" s="142">
        <f>H225</f>
        <v>1300</v>
      </c>
      <c r="I224" s="142">
        <f>I225</f>
        <v>2300</v>
      </c>
    </row>
    <row r="225" spans="1:9" ht="12.75">
      <c r="A225" s="88" t="s">
        <v>83</v>
      </c>
      <c r="B225" s="20" t="s">
        <v>298</v>
      </c>
      <c r="C225" s="20"/>
      <c r="D225" s="176" t="s">
        <v>155</v>
      </c>
      <c r="E225" s="142">
        <f>E226+E235+E245</f>
        <v>1035</v>
      </c>
      <c r="F225" s="142" t="e">
        <f>F226+F235+F245</f>
        <v>#REF!</v>
      </c>
      <c r="G225" s="142" t="e">
        <f>G226+G235+G245</f>
        <v>#REF!</v>
      </c>
      <c r="H225" s="142">
        <f>H226+H235+H245</f>
        <v>1300</v>
      </c>
      <c r="I225" s="142">
        <f>I226+I235+I245</f>
        <v>2300</v>
      </c>
    </row>
    <row r="226" spans="1:9" ht="22.5" hidden="1">
      <c r="A226" s="91" t="s">
        <v>83</v>
      </c>
      <c r="B226" s="14" t="s">
        <v>299</v>
      </c>
      <c r="C226" s="14"/>
      <c r="D226" s="35" t="s">
        <v>202</v>
      </c>
      <c r="E226" s="141">
        <f>E227</f>
        <v>0</v>
      </c>
      <c r="F226" s="141">
        <f>F227</f>
        <v>0</v>
      </c>
      <c r="G226" s="141">
        <f>G227</f>
        <v>0</v>
      </c>
      <c r="H226" s="141">
        <f>H227</f>
        <v>0</v>
      </c>
      <c r="I226" s="141">
        <f>I227</f>
        <v>0</v>
      </c>
    </row>
    <row r="227" spans="1:9" ht="12.75" hidden="1">
      <c r="A227" s="91" t="s">
        <v>83</v>
      </c>
      <c r="B227" s="14" t="s">
        <v>300</v>
      </c>
      <c r="C227" s="14"/>
      <c r="D227" s="35" t="s">
        <v>215</v>
      </c>
      <c r="E227" s="141">
        <f>E228+E230+E232</f>
        <v>0</v>
      </c>
      <c r="F227" s="141">
        <f>F228+F230+F232</f>
        <v>0</v>
      </c>
      <c r="G227" s="141">
        <f>G228+G230+G232</f>
        <v>0</v>
      </c>
      <c r="H227" s="141">
        <f>H228+H230+H232</f>
        <v>0</v>
      </c>
      <c r="I227" s="141">
        <f>I228+I230+I232</f>
        <v>0</v>
      </c>
    </row>
    <row r="228" spans="1:9" ht="22.5" hidden="1">
      <c r="A228" s="91" t="s">
        <v>83</v>
      </c>
      <c r="B228" s="14" t="s">
        <v>301</v>
      </c>
      <c r="C228" s="14"/>
      <c r="D228" s="111" t="s">
        <v>189</v>
      </c>
      <c r="E228" s="141">
        <f>E229</f>
        <v>0</v>
      </c>
      <c r="F228" s="141">
        <f>F229</f>
        <v>0</v>
      </c>
      <c r="G228" s="141">
        <f>G229</f>
        <v>0</v>
      </c>
      <c r="H228" s="141">
        <f>H229</f>
        <v>0</v>
      </c>
      <c r="I228" s="141">
        <f>I229</f>
        <v>0</v>
      </c>
    </row>
    <row r="229" spans="1:9" ht="21.75" customHeight="1" hidden="1">
      <c r="A229" s="91" t="s">
        <v>83</v>
      </c>
      <c r="B229" s="14" t="s">
        <v>301</v>
      </c>
      <c r="C229" s="14" t="s">
        <v>55</v>
      </c>
      <c r="D229" s="36" t="s">
        <v>413</v>
      </c>
      <c r="E229" s="141">
        <f>ВЕД!F234</f>
        <v>0</v>
      </c>
      <c r="F229" s="141">
        <f>ВЕД!G234</f>
        <v>0</v>
      </c>
      <c r="G229" s="141">
        <f>ВЕД!H234</f>
        <v>0</v>
      </c>
      <c r="H229" s="141">
        <f>ВЕД!I234</f>
        <v>0</v>
      </c>
      <c r="I229" s="141">
        <f>ВЕД!J234</f>
        <v>0</v>
      </c>
    </row>
    <row r="230" spans="1:9" ht="24.75" customHeight="1" hidden="1">
      <c r="A230" s="91" t="s">
        <v>83</v>
      </c>
      <c r="B230" s="14" t="s">
        <v>379</v>
      </c>
      <c r="C230" s="14"/>
      <c r="D230" s="53" t="s">
        <v>380</v>
      </c>
      <c r="E230" s="141">
        <f>E231</f>
        <v>0</v>
      </c>
      <c r="F230" s="141">
        <f>F231</f>
        <v>0</v>
      </c>
      <c r="G230" s="141">
        <f>G231</f>
        <v>0</v>
      </c>
      <c r="H230" s="141">
        <f>H231</f>
        <v>0</v>
      </c>
      <c r="I230" s="141">
        <f>I231</f>
        <v>0</v>
      </c>
    </row>
    <row r="231" spans="1:9" ht="22.5" customHeight="1" hidden="1">
      <c r="A231" s="91" t="s">
        <v>83</v>
      </c>
      <c r="B231" s="14" t="s">
        <v>379</v>
      </c>
      <c r="C231" s="14" t="s">
        <v>55</v>
      </c>
      <c r="D231" s="36" t="s">
        <v>413</v>
      </c>
      <c r="E231" s="141">
        <f>ВЕД!F236</f>
        <v>0</v>
      </c>
      <c r="F231" s="141">
        <f>ВЕД!G236</f>
        <v>0</v>
      </c>
      <c r="G231" s="141">
        <f>ВЕД!H236</f>
        <v>0</v>
      </c>
      <c r="H231" s="141">
        <f>ВЕД!I236</f>
        <v>0</v>
      </c>
      <c r="I231" s="141">
        <f>ВЕД!J236</f>
        <v>0</v>
      </c>
    </row>
    <row r="232" spans="1:9" ht="25.5" customHeight="1" hidden="1">
      <c r="A232" s="91" t="s">
        <v>83</v>
      </c>
      <c r="B232" s="14" t="s">
        <v>386</v>
      </c>
      <c r="C232" s="14"/>
      <c r="D232" s="35" t="s">
        <v>388</v>
      </c>
      <c r="E232" s="141">
        <f>E233</f>
        <v>0</v>
      </c>
      <c r="F232" s="141">
        <f aca="true" t="shared" si="30" ref="F232:I233">F233</f>
        <v>0</v>
      </c>
      <c r="G232" s="141">
        <f t="shared" si="30"/>
        <v>0</v>
      </c>
      <c r="H232" s="141">
        <f t="shared" si="30"/>
        <v>0</v>
      </c>
      <c r="I232" s="141">
        <f t="shared" si="30"/>
        <v>0</v>
      </c>
    </row>
    <row r="233" spans="1:9" ht="16.5" customHeight="1" hidden="1">
      <c r="A233" s="91" t="s">
        <v>83</v>
      </c>
      <c r="B233" s="14" t="s">
        <v>387</v>
      </c>
      <c r="C233" s="14"/>
      <c r="D233" s="35" t="s">
        <v>64</v>
      </c>
      <c r="E233" s="141">
        <f>E234</f>
        <v>0</v>
      </c>
      <c r="F233" s="141">
        <f t="shared" si="30"/>
        <v>0</v>
      </c>
      <c r="G233" s="141">
        <f t="shared" si="30"/>
        <v>0</v>
      </c>
      <c r="H233" s="141">
        <f t="shared" si="30"/>
        <v>0</v>
      </c>
      <c r="I233" s="141">
        <f t="shared" si="30"/>
        <v>0</v>
      </c>
    </row>
    <row r="234" spans="1:9" ht="16.5" customHeight="1" hidden="1">
      <c r="A234" s="91" t="s">
        <v>83</v>
      </c>
      <c r="B234" s="14" t="s">
        <v>387</v>
      </c>
      <c r="C234" s="14" t="s">
        <v>55</v>
      </c>
      <c r="D234" s="36" t="s">
        <v>56</v>
      </c>
      <c r="E234" s="141">
        <f>ВЕД!F239</f>
        <v>0</v>
      </c>
      <c r="F234" s="141">
        <f>ВЕД!G239</f>
        <v>0</v>
      </c>
      <c r="G234" s="141">
        <f>ВЕД!H239</f>
        <v>0</v>
      </c>
      <c r="H234" s="141">
        <f>ВЕД!I239</f>
        <v>0</v>
      </c>
      <c r="I234" s="141">
        <f>ВЕД!J239</f>
        <v>0</v>
      </c>
    </row>
    <row r="235" spans="1:9" ht="16.5" customHeight="1" hidden="1">
      <c r="A235" s="91" t="s">
        <v>83</v>
      </c>
      <c r="B235" s="14" t="s">
        <v>302</v>
      </c>
      <c r="C235" s="14"/>
      <c r="D235" s="111" t="s">
        <v>203</v>
      </c>
      <c r="E235" s="141">
        <f>E236</f>
        <v>0</v>
      </c>
      <c r="F235" s="141" t="e">
        <f>F236</f>
        <v>#REF!</v>
      </c>
      <c r="G235" s="141" t="e">
        <f>G236</f>
        <v>#REF!</v>
      </c>
      <c r="H235" s="141">
        <f>H236</f>
        <v>0</v>
      </c>
      <c r="I235" s="141">
        <f>I236</f>
        <v>0</v>
      </c>
    </row>
    <row r="236" spans="1:9" ht="12.75" hidden="1">
      <c r="A236" s="91" t="s">
        <v>83</v>
      </c>
      <c r="B236" s="14" t="s">
        <v>303</v>
      </c>
      <c r="C236" s="14"/>
      <c r="D236" s="35" t="s">
        <v>215</v>
      </c>
      <c r="E236" s="141">
        <f>E237+E239+E242</f>
        <v>0</v>
      </c>
      <c r="F236" s="141" t="e">
        <f>F237+F239+F242</f>
        <v>#REF!</v>
      </c>
      <c r="G236" s="141" t="e">
        <f>G237+G239+G242</f>
        <v>#REF!</v>
      </c>
      <c r="H236" s="141">
        <f>H237+H239+H242</f>
        <v>0</v>
      </c>
      <c r="I236" s="141">
        <f>I237+I239+I242</f>
        <v>0</v>
      </c>
    </row>
    <row r="237" spans="1:9" ht="12.75" hidden="1">
      <c r="A237" s="91" t="s">
        <v>83</v>
      </c>
      <c r="B237" s="14" t="s">
        <v>304</v>
      </c>
      <c r="C237" s="14"/>
      <c r="D237" s="55" t="s">
        <v>348</v>
      </c>
      <c r="E237" s="141">
        <f>E238</f>
        <v>0</v>
      </c>
      <c r="F237" s="141" t="e">
        <f>F238</f>
        <v>#REF!</v>
      </c>
      <c r="G237" s="141" t="e">
        <f>G238</f>
        <v>#REF!</v>
      </c>
      <c r="H237" s="141">
        <f>H238</f>
        <v>0</v>
      </c>
      <c r="I237" s="141">
        <f>I238</f>
        <v>0</v>
      </c>
    </row>
    <row r="238" spans="1:9" ht="21.75" customHeight="1" hidden="1">
      <c r="A238" s="91" t="s">
        <v>83</v>
      </c>
      <c r="B238" s="14" t="s">
        <v>304</v>
      </c>
      <c r="C238" s="14" t="s">
        <v>75</v>
      </c>
      <c r="D238" s="35" t="s">
        <v>347</v>
      </c>
      <c r="E238" s="141">
        <f>ВЕД!F243</f>
        <v>0</v>
      </c>
      <c r="F238" s="141" t="e">
        <f>ВЕД!G243</f>
        <v>#REF!</v>
      </c>
      <c r="G238" s="141" t="e">
        <f>ВЕД!H243</f>
        <v>#REF!</v>
      </c>
      <c r="H238" s="141">
        <f>ВЕД!I243</f>
        <v>0</v>
      </c>
      <c r="I238" s="141">
        <f>ВЕД!J243</f>
        <v>0</v>
      </c>
    </row>
    <row r="239" spans="1:9" ht="22.5" hidden="1">
      <c r="A239" s="91" t="s">
        <v>83</v>
      </c>
      <c r="B239" s="14" t="s">
        <v>305</v>
      </c>
      <c r="C239" s="14"/>
      <c r="D239" s="35" t="s">
        <v>207</v>
      </c>
      <c r="E239" s="141">
        <f>E240</f>
        <v>0</v>
      </c>
      <c r="F239" s="147" t="e">
        <f>F240</f>
        <v>#REF!</v>
      </c>
      <c r="G239" s="148" t="e">
        <f>G240</f>
        <v>#REF!</v>
      </c>
      <c r="H239" s="145"/>
      <c r="I239" s="146"/>
    </row>
    <row r="240" spans="1:9" ht="12.75" hidden="1">
      <c r="A240" s="91" t="s">
        <v>83</v>
      </c>
      <c r="B240" s="14" t="s">
        <v>306</v>
      </c>
      <c r="C240" s="14"/>
      <c r="D240" s="35" t="s">
        <v>64</v>
      </c>
      <c r="E240" s="141">
        <f>E241</f>
        <v>0</v>
      </c>
      <c r="F240" s="147" t="e">
        <f>ВЕД!#REF!</f>
        <v>#REF!</v>
      </c>
      <c r="G240" s="148" t="e">
        <f>ВЕД!#REF!</f>
        <v>#REF!</v>
      </c>
      <c r="H240" s="145"/>
      <c r="I240" s="146"/>
    </row>
    <row r="241" spans="1:9" ht="22.5" hidden="1">
      <c r="A241" s="91" t="s">
        <v>83</v>
      </c>
      <c r="B241" s="14" t="s">
        <v>306</v>
      </c>
      <c r="C241" s="14" t="s">
        <v>55</v>
      </c>
      <c r="D241" s="36" t="s">
        <v>56</v>
      </c>
      <c r="E241" s="141">
        <f>ВЕД!F246</f>
        <v>0</v>
      </c>
      <c r="F241" s="147" t="e">
        <f aca="true" t="shared" si="31" ref="E241:G243">F242</f>
        <v>#REF!</v>
      </c>
      <c r="G241" s="148" t="e">
        <f t="shared" si="31"/>
        <v>#REF!</v>
      </c>
      <c r="H241" s="145"/>
      <c r="I241" s="146"/>
    </row>
    <row r="242" spans="1:9" ht="22.5" hidden="1">
      <c r="A242" s="91" t="s">
        <v>83</v>
      </c>
      <c r="B242" s="14" t="s">
        <v>307</v>
      </c>
      <c r="C242" s="14"/>
      <c r="D242" s="35" t="s">
        <v>208</v>
      </c>
      <c r="E242" s="141">
        <f t="shared" si="31"/>
        <v>0</v>
      </c>
      <c r="F242" s="147" t="e">
        <f t="shared" si="31"/>
        <v>#REF!</v>
      </c>
      <c r="G242" s="148" t="e">
        <f t="shared" si="31"/>
        <v>#REF!</v>
      </c>
      <c r="H242" s="145"/>
      <c r="I242" s="146"/>
    </row>
    <row r="243" spans="1:9" ht="18" customHeight="1" hidden="1">
      <c r="A243" s="91" t="s">
        <v>83</v>
      </c>
      <c r="B243" s="14" t="s">
        <v>308</v>
      </c>
      <c r="C243" s="14"/>
      <c r="D243" s="35" t="s">
        <v>64</v>
      </c>
      <c r="E243" s="141">
        <f t="shared" si="31"/>
        <v>0</v>
      </c>
      <c r="F243" s="147" t="e">
        <f t="shared" si="31"/>
        <v>#REF!</v>
      </c>
      <c r="G243" s="148" t="e">
        <f t="shared" si="31"/>
        <v>#REF!</v>
      </c>
      <c r="H243" s="145"/>
      <c r="I243" s="146"/>
    </row>
    <row r="244" spans="1:9" ht="12.75" hidden="1">
      <c r="A244" s="91" t="s">
        <v>83</v>
      </c>
      <c r="B244" s="14" t="s">
        <v>308</v>
      </c>
      <c r="C244" s="14" t="s">
        <v>75</v>
      </c>
      <c r="D244" s="35" t="s">
        <v>76</v>
      </c>
      <c r="E244" s="141">
        <f>ВЕД!F249</f>
        <v>0</v>
      </c>
      <c r="F244" s="147" t="e">
        <f>ВЕД!#REF!</f>
        <v>#REF!</v>
      </c>
      <c r="G244" s="148" t="e">
        <f>ВЕД!#REF!</f>
        <v>#REF!</v>
      </c>
      <c r="H244" s="145"/>
      <c r="I244" s="146"/>
    </row>
    <row r="245" spans="1:9" ht="22.5">
      <c r="A245" s="91" t="s">
        <v>83</v>
      </c>
      <c r="B245" s="14" t="s">
        <v>309</v>
      </c>
      <c r="C245" s="14"/>
      <c r="D245" s="55" t="s">
        <v>324</v>
      </c>
      <c r="E245" s="141">
        <f>E249+E246</f>
        <v>1035</v>
      </c>
      <c r="F245" s="141" t="e">
        <f>F249+F246</f>
        <v>#REF!</v>
      </c>
      <c r="G245" s="141" t="e">
        <f>G249+G246</f>
        <v>#REF!</v>
      </c>
      <c r="H245" s="141">
        <f>H249+H246</f>
        <v>1300</v>
      </c>
      <c r="I245" s="141">
        <f>I249+I246</f>
        <v>2300</v>
      </c>
    </row>
    <row r="246" spans="1:9" ht="12.75">
      <c r="A246" s="14" t="s">
        <v>83</v>
      </c>
      <c r="B246" s="14" t="s">
        <v>485</v>
      </c>
      <c r="C246" s="14"/>
      <c r="D246" s="35" t="s">
        <v>215</v>
      </c>
      <c r="E246" s="141">
        <f aca="true" t="shared" si="32" ref="E246:I247">E247</f>
        <v>235</v>
      </c>
      <c r="F246" s="141">
        <f t="shared" si="32"/>
        <v>0</v>
      </c>
      <c r="G246" s="141">
        <f t="shared" si="32"/>
        <v>0</v>
      </c>
      <c r="H246" s="141">
        <f t="shared" si="32"/>
        <v>0</v>
      </c>
      <c r="I246" s="141">
        <f t="shared" si="32"/>
        <v>0</v>
      </c>
    </row>
    <row r="247" spans="1:9" ht="22.5">
      <c r="A247" s="14" t="s">
        <v>83</v>
      </c>
      <c r="B247" s="14" t="s">
        <v>486</v>
      </c>
      <c r="C247" s="14"/>
      <c r="D247" s="53" t="s">
        <v>487</v>
      </c>
      <c r="E247" s="141">
        <f t="shared" si="32"/>
        <v>235</v>
      </c>
      <c r="F247" s="141">
        <f t="shared" si="32"/>
        <v>0</v>
      </c>
      <c r="G247" s="141">
        <f t="shared" si="32"/>
        <v>0</v>
      </c>
      <c r="H247" s="141">
        <f t="shared" si="32"/>
        <v>0</v>
      </c>
      <c r="I247" s="141">
        <f t="shared" si="32"/>
        <v>0</v>
      </c>
    </row>
    <row r="248" spans="1:9" ht="22.5">
      <c r="A248" s="14" t="s">
        <v>83</v>
      </c>
      <c r="B248" s="14" t="s">
        <v>486</v>
      </c>
      <c r="C248" s="14" t="s">
        <v>55</v>
      </c>
      <c r="D248" s="36" t="s">
        <v>56</v>
      </c>
      <c r="E248" s="141">
        <f>ВЕД!F253</f>
        <v>235</v>
      </c>
      <c r="F248" s="141">
        <f>ВЕД!G253</f>
        <v>0</v>
      </c>
      <c r="G248" s="141">
        <f>ВЕД!H253</f>
        <v>0</v>
      </c>
      <c r="H248" s="141">
        <f>ВЕД!I253</f>
        <v>0</v>
      </c>
      <c r="I248" s="141">
        <f>ВЕД!J253</f>
        <v>0</v>
      </c>
    </row>
    <row r="249" spans="1:9" ht="45">
      <c r="A249" s="91" t="s">
        <v>83</v>
      </c>
      <c r="B249" s="14" t="s">
        <v>411</v>
      </c>
      <c r="C249" s="14"/>
      <c r="D249" s="35" t="s">
        <v>403</v>
      </c>
      <c r="E249" s="141">
        <f aca="true" t="shared" si="33" ref="E249:I250">E250</f>
        <v>800</v>
      </c>
      <c r="F249" s="141" t="e">
        <f t="shared" si="33"/>
        <v>#REF!</v>
      </c>
      <c r="G249" s="141" t="e">
        <f t="shared" si="33"/>
        <v>#REF!</v>
      </c>
      <c r="H249" s="141">
        <f t="shared" si="33"/>
        <v>1300</v>
      </c>
      <c r="I249" s="141">
        <f t="shared" si="33"/>
        <v>2300</v>
      </c>
    </row>
    <row r="250" spans="1:9" ht="22.5">
      <c r="A250" s="91" t="s">
        <v>83</v>
      </c>
      <c r="B250" s="14" t="s">
        <v>412</v>
      </c>
      <c r="C250" s="14"/>
      <c r="D250" s="53" t="s">
        <v>404</v>
      </c>
      <c r="E250" s="141">
        <f t="shared" si="33"/>
        <v>800</v>
      </c>
      <c r="F250" s="141" t="e">
        <f t="shared" si="33"/>
        <v>#REF!</v>
      </c>
      <c r="G250" s="141" t="e">
        <f t="shared" si="33"/>
        <v>#REF!</v>
      </c>
      <c r="H250" s="141">
        <f t="shared" si="33"/>
        <v>1300</v>
      </c>
      <c r="I250" s="141">
        <f t="shared" si="33"/>
        <v>2300</v>
      </c>
    </row>
    <row r="251" spans="1:9" ht="22.5">
      <c r="A251" s="91" t="s">
        <v>83</v>
      </c>
      <c r="B251" s="14" t="s">
        <v>412</v>
      </c>
      <c r="C251" s="14" t="s">
        <v>55</v>
      </c>
      <c r="D251" s="36" t="s">
        <v>413</v>
      </c>
      <c r="E251" s="141">
        <f>ВЕД!F256</f>
        <v>800</v>
      </c>
      <c r="F251" s="141" t="e">
        <f>ВЕД!G256</f>
        <v>#REF!</v>
      </c>
      <c r="G251" s="141" t="e">
        <f>ВЕД!H256</f>
        <v>#REF!</v>
      </c>
      <c r="H251" s="141">
        <f>ВЕД!I256</f>
        <v>1300</v>
      </c>
      <c r="I251" s="141">
        <f>ВЕД!J256</f>
        <v>2300</v>
      </c>
    </row>
    <row r="252" spans="1:9" ht="33.75" hidden="1">
      <c r="A252" s="88" t="s">
        <v>83</v>
      </c>
      <c r="B252" s="20" t="s">
        <v>310</v>
      </c>
      <c r="C252" s="20"/>
      <c r="D252" s="38" t="s">
        <v>159</v>
      </c>
      <c r="E252" s="142" t="e">
        <f aca="true" t="shared" si="34" ref="E252:I260">E253</f>
        <v>#REF!</v>
      </c>
      <c r="F252" s="142" t="e">
        <f t="shared" si="34"/>
        <v>#REF!</v>
      </c>
      <c r="G252" s="142" t="e">
        <f t="shared" si="34"/>
        <v>#REF!</v>
      </c>
      <c r="H252" s="142" t="e">
        <f t="shared" si="34"/>
        <v>#REF!</v>
      </c>
      <c r="I252" s="142" t="e">
        <f t="shared" si="34"/>
        <v>#REF!</v>
      </c>
    </row>
    <row r="253" spans="1:9" ht="12.75" hidden="1">
      <c r="A253" s="91" t="s">
        <v>83</v>
      </c>
      <c r="B253" s="14" t="s">
        <v>311</v>
      </c>
      <c r="C253" s="14"/>
      <c r="D253" s="53" t="s">
        <v>160</v>
      </c>
      <c r="E253" s="141" t="e">
        <f>E254</f>
        <v>#REF!</v>
      </c>
      <c r="F253" s="141" t="e">
        <f t="shared" si="34"/>
        <v>#REF!</v>
      </c>
      <c r="G253" s="141" t="e">
        <f t="shared" si="34"/>
        <v>#REF!</v>
      </c>
      <c r="H253" s="141" t="e">
        <f t="shared" si="34"/>
        <v>#REF!</v>
      </c>
      <c r="I253" s="141" t="e">
        <f t="shared" si="34"/>
        <v>#REF!</v>
      </c>
    </row>
    <row r="254" spans="1:9" ht="22.5" hidden="1">
      <c r="A254" s="91" t="s">
        <v>83</v>
      </c>
      <c r="B254" s="14" t="s">
        <v>312</v>
      </c>
      <c r="C254" s="14"/>
      <c r="D254" s="35" t="s">
        <v>161</v>
      </c>
      <c r="E254" s="141" t="e">
        <f>E255</f>
        <v>#REF!</v>
      </c>
      <c r="F254" s="141" t="e">
        <f t="shared" si="34"/>
        <v>#REF!</v>
      </c>
      <c r="G254" s="141" t="e">
        <f t="shared" si="34"/>
        <v>#REF!</v>
      </c>
      <c r="H254" s="141" t="e">
        <f t="shared" si="34"/>
        <v>#REF!</v>
      </c>
      <c r="I254" s="141" t="e">
        <f t="shared" si="34"/>
        <v>#REF!</v>
      </c>
    </row>
    <row r="255" spans="1:9" ht="12.75" hidden="1">
      <c r="A255" s="91" t="s">
        <v>83</v>
      </c>
      <c r="B255" s="14" t="s">
        <v>313</v>
      </c>
      <c r="C255" s="14"/>
      <c r="D255" s="35" t="s">
        <v>215</v>
      </c>
      <c r="E255" s="141" t="e">
        <f>E256+E259+E262</f>
        <v>#REF!</v>
      </c>
      <c r="F255" s="141" t="e">
        <f>F256+F259+F262</f>
        <v>#REF!</v>
      </c>
      <c r="G255" s="141" t="e">
        <f>G256+G259+G262</f>
        <v>#REF!</v>
      </c>
      <c r="H255" s="141" t="e">
        <f>H256+H259+H262</f>
        <v>#REF!</v>
      </c>
      <c r="I255" s="141" t="e">
        <f>I256+I259+I262</f>
        <v>#REF!</v>
      </c>
    </row>
    <row r="256" spans="1:9" ht="12.75" hidden="1">
      <c r="A256" s="91" t="s">
        <v>83</v>
      </c>
      <c r="B256" s="14" t="s">
        <v>314</v>
      </c>
      <c r="C256" s="14"/>
      <c r="D256" s="53" t="s">
        <v>162</v>
      </c>
      <c r="E256" s="141">
        <f t="shared" si="34"/>
        <v>0</v>
      </c>
      <c r="F256" s="147" t="e">
        <f t="shared" si="34"/>
        <v>#REF!</v>
      </c>
      <c r="G256" s="148" t="e">
        <f t="shared" si="34"/>
        <v>#REF!</v>
      </c>
      <c r="H256" s="145"/>
      <c r="I256" s="146"/>
    </row>
    <row r="257" spans="1:9" ht="13.5" customHeight="1" hidden="1">
      <c r="A257" s="91" t="s">
        <v>83</v>
      </c>
      <c r="B257" s="14" t="s">
        <v>315</v>
      </c>
      <c r="C257" s="14"/>
      <c r="D257" s="35" t="s">
        <v>64</v>
      </c>
      <c r="E257" s="141">
        <f>E258</f>
        <v>0</v>
      </c>
      <c r="F257" s="147" t="e">
        <f t="shared" si="34"/>
        <v>#REF!</v>
      </c>
      <c r="G257" s="148" t="e">
        <f t="shared" si="34"/>
        <v>#REF!</v>
      </c>
      <c r="H257" s="145"/>
      <c r="I257" s="146"/>
    </row>
    <row r="258" spans="1:9" ht="18" customHeight="1" hidden="1">
      <c r="A258" s="91" t="s">
        <v>83</v>
      </c>
      <c r="B258" s="14" t="s">
        <v>315</v>
      </c>
      <c r="C258" s="14" t="s">
        <v>55</v>
      </c>
      <c r="D258" s="36" t="s">
        <v>56</v>
      </c>
      <c r="E258" s="141"/>
      <c r="F258" s="147" t="e">
        <f t="shared" si="34"/>
        <v>#REF!</v>
      </c>
      <c r="G258" s="148" t="e">
        <f t="shared" si="34"/>
        <v>#REF!</v>
      </c>
      <c r="H258" s="145"/>
      <c r="I258" s="146"/>
    </row>
    <row r="259" spans="1:9" ht="22.5" hidden="1">
      <c r="A259" s="91" t="s">
        <v>83</v>
      </c>
      <c r="B259" s="14" t="s">
        <v>316</v>
      </c>
      <c r="C259" s="14"/>
      <c r="D259" s="53" t="s">
        <v>170</v>
      </c>
      <c r="E259" s="141" t="e">
        <f>E260</f>
        <v>#REF!</v>
      </c>
      <c r="F259" s="141" t="e">
        <f t="shared" si="34"/>
        <v>#REF!</v>
      </c>
      <c r="G259" s="141" t="e">
        <f t="shared" si="34"/>
        <v>#REF!</v>
      </c>
      <c r="H259" s="141" t="e">
        <f t="shared" si="34"/>
        <v>#REF!</v>
      </c>
      <c r="I259" s="141" t="e">
        <f t="shared" si="34"/>
        <v>#REF!</v>
      </c>
    </row>
    <row r="260" spans="1:9" ht="12.75" hidden="1">
      <c r="A260" s="91" t="s">
        <v>83</v>
      </c>
      <c r="B260" s="14" t="s">
        <v>317</v>
      </c>
      <c r="C260" s="14"/>
      <c r="D260" s="35" t="s">
        <v>64</v>
      </c>
      <c r="E260" s="141" t="e">
        <f>E261</f>
        <v>#REF!</v>
      </c>
      <c r="F260" s="141" t="e">
        <f t="shared" si="34"/>
        <v>#REF!</v>
      </c>
      <c r="G260" s="141" t="e">
        <f t="shared" si="34"/>
        <v>#REF!</v>
      </c>
      <c r="H260" s="141" t="e">
        <f t="shared" si="34"/>
        <v>#REF!</v>
      </c>
      <c r="I260" s="141" t="e">
        <f t="shared" si="34"/>
        <v>#REF!</v>
      </c>
    </row>
    <row r="261" spans="1:9" ht="18" customHeight="1" hidden="1">
      <c r="A261" s="91" t="s">
        <v>83</v>
      </c>
      <c r="B261" s="14" t="s">
        <v>317</v>
      </c>
      <c r="C261" s="14" t="s">
        <v>55</v>
      </c>
      <c r="D261" s="36" t="s">
        <v>56</v>
      </c>
      <c r="E261" s="141" t="e">
        <f>ВЕД!#REF!</f>
        <v>#REF!</v>
      </c>
      <c r="F261" s="141" t="e">
        <f>ВЕД!#REF!</f>
        <v>#REF!</v>
      </c>
      <c r="G261" s="141" t="e">
        <f>ВЕД!#REF!</f>
        <v>#REF!</v>
      </c>
      <c r="H261" s="141" t="e">
        <f>ВЕД!#REF!</f>
        <v>#REF!</v>
      </c>
      <c r="I261" s="141" t="e">
        <f>ВЕД!#REF!</f>
        <v>#REF!</v>
      </c>
    </row>
    <row r="262" spans="1:9" ht="16.5" customHeight="1" hidden="1">
      <c r="A262" s="91" t="s">
        <v>83</v>
      </c>
      <c r="B262" s="14" t="s">
        <v>318</v>
      </c>
      <c r="C262" s="76"/>
      <c r="D262" s="111" t="s">
        <v>188</v>
      </c>
      <c r="E262" s="141" t="e">
        <f>E263</f>
        <v>#REF!</v>
      </c>
      <c r="F262" s="147" t="e">
        <f>ВЕД!#REF!</f>
        <v>#REF!</v>
      </c>
      <c r="G262" s="148" t="e">
        <f>ВЕД!#REF!</f>
        <v>#REF!</v>
      </c>
      <c r="H262" s="145"/>
      <c r="I262" s="146"/>
    </row>
    <row r="263" spans="1:9" ht="12.75" hidden="1">
      <c r="A263" s="91" t="s">
        <v>83</v>
      </c>
      <c r="B263" s="14" t="s">
        <v>319</v>
      </c>
      <c r="C263" s="76"/>
      <c r="D263" s="35" t="s">
        <v>64</v>
      </c>
      <c r="E263" s="141" t="e">
        <f>E264</f>
        <v>#REF!</v>
      </c>
      <c r="F263" s="147" t="e">
        <f>ВЕД!#REF!</f>
        <v>#REF!</v>
      </c>
      <c r="G263" s="148" t="e">
        <f>ВЕД!#REF!</f>
        <v>#REF!</v>
      </c>
      <c r="H263" s="145"/>
      <c r="I263" s="146"/>
    </row>
    <row r="264" spans="1:9" ht="22.5" hidden="1">
      <c r="A264" s="91" t="s">
        <v>83</v>
      </c>
      <c r="B264" s="14" t="s">
        <v>319</v>
      </c>
      <c r="C264" s="14" t="s">
        <v>55</v>
      </c>
      <c r="D264" s="36" t="s">
        <v>56</v>
      </c>
      <c r="E264" s="141" t="e">
        <f>ВЕД!#REF!</f>
        <v>#REF!</v>
      </c>
      <c r="F264" s="147" t="e">
        <f>#REF!</f>
        <v>#REF!</v>
      </c>
      <c r="G264" s="148" t="e">
        <f>#REF!</f>
        <v>#REF!</v>
      </c>
      <c r="H264" s="145"/>
      <c r="I264" s="146"/>
    </row>
    <row r="265" spans="1:9" ht="45" hidden="1">
      <c r="A265" s="88" t="s">
        <v>83</v>
      </c>
      <c r="B265" s="20" t="s">
        <v>191</v>
      </c>
      <c r="C265" s="14"/>
      <c r="D265" s="80" t="s">
        <v>200</v>
      </c>
      <c r="E265" s="141" t="e">
        <f aca="true" t="shared" si="35" ref="E265:G271">E266</f>
        <v>#REF!</v>
      </c>
      <c r="F265" s="147" t="e">
        <f t="shared" si="35"/>
        <v>#REF!</v>
      </c>
      <c r="G265" s="148" t="e">
        <f t="shared" si="35"/>
        <v>#REF!</v>
      </c>
      <c r="H265" s="145"/>
      <c r="I265" s="146"/>
    </row>
    <row r="266" spans="1:9" ht="12.75" hidden="1">
      <c r="A266" s="91" t="s">
        <v>83</v>
      </c>
      <c r="B266" s="14" t="s">
        <v>192</v>
      </c>
      <c r="C266" s="14"/>
      <c r="D266" s="53" t="s">
        <v>193</v>
      </c>
      <c r="E266" s="141" t="e">
        <f t="shared" si="35"/>
        <v>#REF!</v>
      </c>
      <c r="F266" s="147" t="e">
        <f t="shared" si="35"/>
        <v>#REF!</v>
      </c>
      <c r="G266" s="148" t="e">
        <f t="shared" si="35"/>
        <v>#REF!</v>
      </c>
      <c r="H266" s="145"/>
      <c r="I266" s="146"/>
    </row>
    <row r="267" spans="1:9" ht="12.75" hidden="1">
      <c r="A267" s="91" t="s">
        <v>83</v>
      </c>
      <c r="B267" s="14" t="s">
        <v>194</v>
      </c>
      <c r="C267" s="14"/>
      <c r="D267" s="35" t="s">
        <v>64</v>
      </c>
      <c r="E267" s="141" t="e">
        <f t="shared" si="35"/>
        <v>#REF!</v>
      </c>
      <c r="F267" s="147" t="e">
        <f t="shared" si="35"/>
        <v>#REF!</v>
      </c>
      <c r="G267" s="148" t="e">
        <f t="shared" si="35"/>
        <v>#REF!</v>
      </c>
      <c r="H267" s="145"/>
      <c r="I267" s="146"/>
    </row>
    <row r="268" spans="1:9" ht="12.75" hidden="1">
      <c r="A268" s="91" t="s">
        <v>83</v>
      </c>
      <c r="B268" s="14" t="s">
        <v>195</v>
      </c>
      <c r="C268" s="14"/>
      <c r="D268" s="35" t="s">
        <v>196</v>
      </c>
      <c r="E268" s="141" t="e">
        <f t="shared" si="35"/>
        <v>#REF!</v>
      </c>
      <c r="F268" s="147" t="e">
        <f t="shared" si="35"/>
        <v>#REF!</v>
      </c>
      <c r="G268" s="148" t="e">
        <f t="shared" si="35"/>
        <v>#REF!</v>
      </c>
      <c r="H268" s="145"/>
      <c r="I268" s="146"/>
    </row>
    <row r="269" spans="1:9" ht="22.5" hidden="1">
      <c r="A269" s="91" t="s">
        <v>83</v>
      </c>
      <c r="B269" s="14" t="s">
        <v>197</v>
      </c>
      <c r="C269" s="14"/>
      <c r="D269" s="35" t="s">
        <v>201</v>
      </c>
      <c r="E269" s="141" t="e">
        <f t="shared" si="35"/>
        <v>#REF!</v>
      </c>
      <c r="F269" s="147" t="e">
        <f t="shared" si="35"/>
        <v>#REF!</v>
      </c>
      <c r="G269" s="148" t="e">
        <f t="shared" si="35"/>
        <v>#REF!</v>
      </c>
      <c r="H269" s="145"/>
      <c r="I269" s="146"/>
    </row>
    <row r="270" spans="1:9" ht="22.5" hidden="1">
      <c r="A270" s="91" t="s">
        <v>83</v>
      </c>
      <c r="B270" s="14" t="s">
        <v>197</v>
      </c>
      <c r="C270" s="14" t="s">
        <v>55</v>
      </c>
      <c r="D270" s="36" t="s">
        <v>56</v>
      </c>
      <c r="E270" s="141" t="e">
        <f t="shared" si="35"/>
        <v>#REF!</v>
      </c>
      <c r="F270" s="147" t="e">
        <f t="shared" si="35"/>
        <v>#REF!</v>
      </c>
      <c r="G270" s="148" t="e">
        <f t="shared" si="35"/>
        <v>#REF!</v>
      </c>
      <c r="H270" s="145"/>
      <c r="I270" s="146"/>
    </row>
    <row r="271" spans="1:9" ht="22.5" hidden="1">
      <c r="A271" s="91" t="s">
        <v>83</v>
      </c>
      <c r="B271" s="14" t="s">
        <v>197</v>
      </c>
      <c r="C271" s="14" t="s">
        <v>54</v>
      </c>
      <c r="D271" s="36" t="s">
        <v>57</v>
      </c>
      <c r="E271" s="141" t="e">
        <f t="shared" si="35"/>
        <v>#REF!</v>
      </c>
      <c r="F271" s="147" t="e">
        <f t="shared" si="35"/>
        <v>#REF!</v>
      </c>
      <c r="G271" s="148" t="e">
        <f t="shared" si="35"/>
        <v>#REF!</v>
      </c>
      <c r="H271" s="145"/>
      <c r="I271" s="146"/>
    </row>
    <row r="272" spans="1:9" ht="22.5" hidden="1">
      <c r="A272" s="91" t="s">
        <v>83</v>
      </c>
      <c r="B272" s="14" t="s">
        <v>197</v>
      </c>
      <c r="C272" s="14" t="s">
        <v>47</v>
      </c>
      <c r="D272" s="35" t="s">
        <v>48</v>
      </c>
      <c r="E272" s="141" t="e">
        <f>ВЕД!#REF!</f>
        <v>#REF!</v>
      </c>
      <c r="F272" s="147" t="e">
        <f>ВЕД!#REF!</f>
        <v>#REF!</v>
      </c>
      <c r="G272" s="148" t="e">
        <f>ВЕД!#REF!</f>
        <v>#REF!</v>
      </c>
      <c r="H272" s="145"/>
      <c r="I272" s="146"/>
    </row>
    <row r="273" spans="1:9" ht="12.75">
      <c r="A273" s="88" t="s">
        <v>85</v>
      </c>
      <c r="B273" s="20"/>
      <c r="C273" s="20"/>
      <c r="D273" s="38" t="s">
        <v>86</v>
      </c>
      <c r="E273" s="142">
        <f>E274+E298+E334</f>
        <v>5167.2</v>
      </c>
      <c r="F273" s="142">
        <f>F274+F298+F334</f>
        <v>0</v>
      </c>
      <c r="G273" s="142">
        <f>G274+G298+G334</f>
        <v>0</v>
      </c>
      <c r="H273" s="142">
        <f>H274+H298+H334</f>
        <v>6750</v>
      </c>
      <c r="I273" s="142">
        <f>I274+I298+I334</f>
        <v>5833</v>
      </c>
    </row>
    <row r="274" spans="1:9" ht="26.25" customHeight="1" hidden="1">
      <c r="A274" s="88" t="s">
        <v>85</v>
      </c>
      <c r="B274" s="20" t="s">
        <v>61</v>
      </c>
      <c r="C274" s="20"/>
      <c r="D274" s="38" t="s">
        <v>182</v>
      </c>
      <c r="E274" s="142">
        <f>E275+E294</f>
        <v>0</v>
      </c>
      <c r="F274" s="143">
        <f>F275+F294</f>
        <v>0</v>
      </c>
      <c r="G274" s="144">
        <f>G275+G294</f>
        <v>0</v>
      </c>
      <c r="H274" s="145"/>
      <c r="I274" s="146"/>
    </row>
    <row r="275" spans="1:9" ht="12.75" hidden="1">
      <c r="A275" s="91" t="s">
        <v>85</v>
      </c>
      <c r="B275" s="14" t="s">
        <v>90</v>
      </c>
      <c r="C275" s="14"/>
      <c r="D275" s="53" t="s">
        <v>91</v>
      </c>
      <c r="E275" s="141">
        <f aca="true" t="shared" si="36" ref="E275:G280">E276</f>
        <v>0</v>
      </c>
      <c r="F275" s="147">
        <f t="shared" si="36"/>
        <v>0</v>
      </c>
      <c r="G275" s="148">
        <f t="shared" si="36"/>
        <v>0</v>
      </c>
      <c r="H275" s="145"/>
      <c r="I275" s="146"/>
    </row>
    <row r="276" spans="1:9" ht="12.75" hidden="1">
      <c r="A276" s="91" t="s">
        <v>85</v>
      </c>
      <c r="B276" s="14" t="s">
        <v>92</v>
      </c>
      <c r="C276" s="14"/>
      <c r="D276" s="35" t="s">
        <v>64</v>
      </c>
      <c r="E276" s="141">
        <f>E277+E290</f>
        <v>0</v>
      </c>
      <c r="F276" s="147">
        <f>F277+F290</f>
        <v>0</v>
      </c>
      <c r="G276" s="148">
        <f>G277+G290</f>
        <v>0</v>
      </c>
      <c r="H276" s="145"/>
      <c r="I276" s="146"/>
    </row>
    <row r="277" spans="1:9" ht="12.75" hidden="1">
      <c r="A277" s="91" t="s">
        <v>85</v>
      </c>
      <c r="B277" s="14" t="s">
        <v>130</v>
      </c>
      <c r="C277" s="14"/>
      <c r="D277" s="35" t="s">
        <v>129</v>
      </c>
      <c r="E277" s="141">
        <f>E278+E282+E286</f>
        <v>0</v>
      </c>
      <c r="F277" s="147">
        <f>F278+F282+F286</f>
        <v>0</v>
      </c>
      <c r="G277" s="148">
        <f>G278+G282+G286</f>
        <v>0</v>
      </c>
      <c r="H277" s="145"/>
      <c r="I277" s="146"/>
    </row>
    <row r="278" spans="1:9" ht="22.5" hidden="1">
      <c r="A278" s="91" t="s">
        <v>85</v>
      </c>
      <c r="B278" s="14" t="s">
        <v>131</v>
      </c>
      <c r="C278" s="14"/>
      <c r="D278" s="35" t="s">
        <v>132</v>
      </c>
      <c r="E278" s="141">
        <f t="shared" si="36"/>
        <v>0</v>
      </c>
      <c r="F278" s="147">
        <f t="shared" si="36"/>
        <v>0</v>
      </c>
      <c r="G278" s="148">
        <f t="shared" si="36"/>
        <v>0</v>
      </c>
      <c r="H278" s="145"/>
      <c r="I278" s="146"/>
    </row>
    <row r="279" spans="1:9" ht="22.5" hidden="1">
      <c r="A279" s="91" t="s">
        <v>85</v>
      </c>
      <c r="B279" s="14" t="s">
        <v>131</v>
      </c>
      <c r="C279" s="14" t="s">
        <v>55</v>
      </c>
      <c r="D279" s="36" t="s">
        <v>56</v>
      </c>
      <c r="E279" s="141">
        <f t="shared" si="36"/>
        <v>0</v>
      </c>
      <c r="F279" s="147">
        <f t="shared" si="36"/>
        <v>0</v>
      </c>
      <c r="G279" s="148">
        <f t="shared" si="36"/>
        <v>0</v>
      </c>
      <c r="H279" s="145"/>
      <c r="I279" s="146"/>
    </row>
    <row r="280" spans="1:9" ht="22.5" hidden="1">
      <c r="A280" s="91" t="s">
        <v>85</v>
      </c>
      <c r="B280" s="14" t="s">
        <v>131</v>
      </c>
      <c r="C280" s="14" t="s">
        <v>54</v>
      </c>
      <c r="D280" s="36" t="s">
        <v>57</v>
      </c>
      <c r="E280" s="141">
        <f t="shared" si="36"/>
        <v>0</v>
      </c>
      <c r="F280" s="147">
        <f t="shared" si="36"/>
        <v>0</v>
      </c>
      <c r="G280" s="148">
        <f t="shared" si="36"/>
        <v>0</v>
      </c>
      <c r="H280" s="145"/>
      <c r="I280" s="146"/>
    </row>
    <row r="281" spans="1:9" ht="22.5" hidden="1">
      <c r="A281" s="91" t="s">
        <v>85</v>
      </c>
      <c r="B281" s="14" t="s">
        <v>131</v>
      </c>
      <c r="C281" s="14" t="s">
        <v>47</v>
      </c>
      <c r="D281" s="35" t="s">
        <v>48</v>
      </c>
      <c r="E281" s="141">
        <f>ВЕД!F265</f>
        <v>0</v>
      </c>
      <c r="F281" s="147">
        <f>ВЕД!G265</f>
        <v>0</v>
      </c>
      <c r="G281" s="148">
        <f>ВЕД!H265</f>
        <v>0</v>
      </c>
      <c r="H281" s="145"/>
      <c r="I281" s="146"/>
    </row>
    <row r="282" spans="1:9" ht="21.75" customHeight="1" hidden="1">
      <c r="A282" s="91" t="s">
        <v>85</v>
      </c>
      <c r="B282" s="14" t="s">
        <v>164</v>
      </c>
      <c r="C282" s="14"/>
      <c r="D282" s="35" t="s">
        <v>165</v>
      </c>
      <c r="E282" s="141">
        <f>E283</f>
        <v>0</v>
      </c>
      <c r="F282" s="147">
        <f aca="true" t="shared" si="37" ref="F282:G284">F283</f>
        <v>0</v>
      </c>
      <c r="G282" s="148">
        <f t="shared" si="37"/>
        <v>0</v>
      </c>
      <c r="H282" s="145"/>
      <c r="I282" s="146"/>
    </row>
    <row r="283" spans="1:9" ht="17.25" customHeight="1" hidden="1">
      <c r="A283" s="91" t="s">
        <v>85</v>
      </c>
      <c r="B283" s="14" t="s">
        <v>164</v>
      </c>
      <c r="C283" s="14" t="s">
        <v>55</v>
      </c>
      <c r="D283" s="36" t="s">
        <v>56</v>
      </c>
      <c r="E283" s="141">
        <f>E284</f>
        <v>0</v>
      </c>
      <c r="F283" s="147">
        <f t="shared" si="37"/>
        <v>0</v>
      </c>
      <c r="G283" s="148">
        <f t="shared" si="37"/>
        <v>0</v>
      </c>
      <c r="H283" s="145"/>
      <c r="I283" s="146"/>
    </row>
    <row r="284" spans="1:9" ht="22.5" hidden="1">
      <c r="A284" s="91" t="s">
        <v>85</v>
      </c>
      <c r="B284" s="14" t="s">
        <v>164</v>
      </c>
      <c r="C284" s="14" t="s">
        <v>54</v>
      </c>
      <c r="D284" s="36" t="s">
        <v>57</v>
      </c>
      <c r="E284" s="141">
        <f>E285</f>
        <v>0</v>
      </c>
      <c r="F284" s="147">
        <f t="shared" si="37"/>
        <v>0</v>
      </c>
      <c r="G284" s="148">
        <f t="shared" si="37"/>
        <v>0</v>
      </c>
      <c r="H284" s="145"/>
      <c r="I284" s="146"/>
    </row>
    <row r="285" spans="1:9" ht="22.5" hidden="1">
      <c r="A285" s="91" t="s">
        <v>85</v>
      </c>
      <c r="B285" s="14" t="s">
        <v>164</v>
      </c>
      <c r="C285" s="14" t="s">
        <v>47</v>
      </c>
      <c r="D285" s="35" t="s">
        <v>48</v>
      </c>
      <c r="E285" s="141">
        <f>ВЕД!F269</f>
        <v>0</v>
      </c>
      <c r="F285" s="147">
        <f>ВЕД!G269</f>
        <v>0</v>
      </c>
      <c r="G285" s="148">
        <f>ВЕД!H269</f>
        <v>0</v>
      </c>
      <c r="H285" s="145"/>
      <c r="I285" s="146"/>
    </row>
    <row r="286" spans="1:9" ht="12.75" hidden="1">
      <c r="A286" s="91" t="s">
        <v>85</v>
      </c>
      <c r="B286" s="14" t="s">
        <v>171</v>
      </c>
      <c r="C286" s="14"/>
      <c r="D286" s="35" t="s">
        <v>172</v>
      </c>
      <c r="E286" s="141">
        <f>E287</f>
        <v>0</v>
      </c>
      <c r="F286" s="147">
        <f aca="true" t="shared" si="38" ref="F286:G288">F287</f>
        <v>0</v>
      </c>
      <c r="G286" s="148">
        <f t="shared" si="38"/>
        <v>0</v>
      </c>
      <c r="H286" s="145"/>
      <c r="I286" s="146"/>
    </row>
    <row r="287" spans="1:9" ht="22.5" hidden="1">
      <c r="A287" s="91" t="s">
        <v>85</v>
      </c>
      <c r="B287" s="14" t="s">
        <v>171</v>
      </c>
      <c r="C287" s="14" t="s">
        <v>55</v>
      </c>
      <c r="D287" s="36" t="s">
        <v>56</v>
      </c>
      <c r="E287" s="141">
        <f>E288</f>
        <v>0</v>
      </c>
      <c r="F287" s="147">
        <f t="shared" si="38"/>
        <v>0</v>
      </c>
      <c r="G287" s="148">
        <f t="shared" si="38"/>
        <v>0</v>
      </c>
      <c r="H287" s="145"/>
      <c r="I287" s="146"/>
    </row>
    <row r="288" spans="1:9" ht="22.5" hidden="1">
      <c r="A288" s="91" t="s">
        <v>85</v>
      </c>
      <c r="B288" s="14" t="s">
        <v>171</v>
      </c>
      <c r="C288" s="14" t="s">
        <v>54</v>
      </c>
      <c r="D288" s="36" t="s">
        <v>57</v>
      </c>
      <c r="E288" s="141">
        <f>E289</f>
        <v>0</v>
      </c>
      <c r="F288" s="147">
        <f t="shared" si="38"/>
        <v>0</v>
      </c>
      <c r="G288" s="148">
        <f t="shared" si="38"/>
        <v>0</v>
      </c>
      <c r="H288" s="145"/>
      <c r="I288" s="146"/>
    </row>
    <row r="289" spans="1:9" ht="22.5" hidden="1">
      <c r="A289" s="91" t="s">
        <v>85</v>
      </c>
      <c r="B289" s="14" t="s">
        <v>171</v>
      </c>
      <c r="C289" s="14" t="s">
        <v>47</v>
      </c>
      <c r="D289" s="35" t="s">
        <v>48</v>
      </c>
      <c r="E289" s="141">
        <f>ВЕД!F273</f>
        <v>0</v>
      </c>
      <c r="F289" s="147">
        <f>ВЕД!G273</f>
        <v>0</v>
      </c>
      <c r="G289" s="148">
        <f>ВЕД!H273</f>
        <v>0</v>
      </c>
      <c r="H289" s="145"/>
      <c r="I289" s="146"/>
    </row>
    <row r="290" spans="1:9" ht="33.75" hidden="1">
      <c r="A290" s="91" t="s">
        <v>85</v>
      </c>
      <c r="B290" s="14" t="s">
        <v>198</v>
      </c>
      <c r="C290" s="14"/>
      <c r="D290" s="35" t="s">
        <v>199</v>
      </c>
      <c r="E290" s="141">
        <f aca="true" t="shared" si="39" ref="E290:G292">E291</f>
        <v>0</v>
      </c>
      <c r="F290" s="147">
        <f t="shared" si="39"/>
        <v>0</v>
      </c>
      <c r="G290" s="148">
        <f t="shared" si="39"/>
        <v>0</v>
      </c>
      <c r="H290" s="145"/>
      <c r="I290" s="146"/>
    </row>
    <row r="291" spans="1:9" ht="22.5" hidden="1">
      <c r="A291" s="91" t="s">
        <v>85</v>
      </c>
      <c r="B291" s="14" t="s">
        <v>198</v>
      </c>
      <c r="C291" s="14" t="s">
        <v>55</v>
      </c>
      <c r="D291" s="35" t="s">
        <v>56</v>
      </c>
      <c r="E291" s="141">
        <f t="shared" si="39"/>
        <v>0</v>
      </c>
      <c r="F291" s="147">
        <f t="shared" si="39"/>
        <v>0</v>
      </c>
      <c r="G291" s="148">
        <f t="shared" si="39"/>
        <v>0</v>
      </c>
      <c r="H291" s="145"/>
      <c r="I291" s="146"/>
    </row>
    <row r="292" spans="1:9" ht="22.5" hidden="1">
      <c r="A292" s="91" t="s">
        <v>85</v>
      </c>
      <c r="B292" s="14" t="s">
        <v>198</v>
      </c>
      <c r="C292" s="14" t="s">
        <v>54</v>
      </c>
      <c r="D292" s="35" t="s">
        <v>57</v>
      </c>
      <c r="E292" s="141">
        <f t="shared" si="39"/>
        <v>0</v>
      </c>
      <c r="F292" s="147">
        <f t="shared" si="39"/>
        <v>0</v>
      </c>
      <c r="G292" s="148">
        <f t="shared" si="39"/>
        <v>0</v>
      </c>
      <c r="H292" s="145"/>
      <c r="I292" s="146"/>
    </row>
    <row r="293" spans="1:9" ht="22.5" hidden="1">
      <c r="A293" s="91" t="s">
        <v>85</v>
      </c>
      <c r="B293" s="14" t="s">
        <v>198</v>
      </c>
      <c r="C293" s="14" t="s">
        <v>47</v>
      </c>
      <c r="D293" s="35" t="s">
        <v>48</v>
      </c>
      <c r="E293" s="141">
        <f>ВЕД!F277</f>
        <v>0</v>
      </c>
      <c r="F293" s="147">
        <f>ВЕД!G277</f>
        <v>0</v>
      </c>
      <c r="G293" s="148">
        <f>ВЕД!H277</f>
        <v>0</v>
      </c>
      <c r="H293" s="145"/>
      <c r="I293" s="146"/>
    </row>
    <row r="294" spans="1:9" ht="22.5" hidden="1">
      <c r="A294" s="91" t="s">
        <v>85</v>
      </c>
      <c r="B294" s="14" t="s">
        <v>168</v>
      </c>
      <c r="C294" s="14"/>
      <c r="D294" s="35" t="s">
        <v>169</v>
      </c>
      <c r="E294" s="141">
        <f>ВЕД!F278</f>
        <v>0</v>
      </c>
      <c r="F294" s="147">
        <f>ВЕД!G278</f>
        <v>0</v>
      </c>
      <c r="G294" s="148">
        <f>ВЕД!H278</f>
        <v>0</v>
      </c>
      <c r="H294" s="145"/>
      <c r="I294" s="146"/>
    </row>
    <row r="295" spans="1:9" ht="16.5" customHeight="1" hidden="1">
      <c r="A295" s="91" t="s">
        <v>85</v>
      </c>
      <c r="B295" s="14" t="s">
        <v>168</v>
      </c>
      <c r="C295" s="14" t="s">
        <v>55</v>
      </c>
      <c r="D295" s="36" t="s">
        <v>56</v>
      </c>
      <c r="E295" s="141">
        <f>ВЕД!F279</f>
        <v>0</v>
      </c>
      <c r="F295" s="147">
        <f>ВЕД!G279</f>
        <v>0</v>
      </c>
      <c r="G295" s="148">
        <f>ВЕД!H279</f>
        <v>0</v>
      </c>
      <c r="H295" s="145"/>
      <c r="I295" s="146"/>
    </row>
    <row r="296" spans="1:9" ht="15.75" customHeight="1" hidden="1">
      <c r="A296" s="91" t="s">
        <v>85</v>
      </c>
      <c r="B296" s="14" t="s">
        <v>168</v>
      </c>
      <c r="C296" s="14" t="s">
        <v>54</v>
      </c>
      <c r="D296" s="36" t="s">
        <v>57</v>
      </c>
      <c r="E296" s="141">
        <f>ВЕД!F280</f>
        <v>0</v>
      </c>
      <c r="F296" s="147">
        <f>ВЕД!G280</f>
        <v>0</v>
      </c>
      <c r="G296" s="148">
        <f>ВЕД!H280</f>
        <v>0</v>
      </c>
      <c r="H296" s="145"/>
      <c r="I296" s="146"/>
    </row>
    <row r="297" spans="1:9" ht="22.5" hidden="1">
      <c r="A297" s="91" t="s">
        <v>85</v>
      </c>
      <c r="B297" s="14" t="s">
        <v>168</v>
      </c>
      <c r="C297" s="14" t="s">
        <v>47</v>
      </c>
      <c r="D297" s="35" t="s">
        <v>48</v>
      </c>
      <c r="E297" s="141">
        <f>ВЕД!F281</f>
        <v>0</v>
      </c>
      <c r="F297" s="147">
        <f>ВЕД!G281</f>
        <v>0</v>
      </c>
      <c r="G297" s="148">
        <f>ВЕД!H281</f>
        <v>0</v>
      </c>
      <c r="H297" s="145"/>
      <c r="I297" s="146"/>
    </row>
    <row r="298" spans="1:9" ht="33.75" hidden="1">
      <c r="A298" s="88" t="s">
        <v>85</v>
      </c>
      <c r="B298" s="20" t="s">
        <v>62</v>
      </c>
      <c r="C298" s="20"/>
      <c r="D298" s="38" t="s">
        <v>183</v>
      </c>
      <c r="E298" s="142">
        <f>E299</f>
        <v>0</v>
      </c>
      <c r="F298" s="143">
        <f aca="true" t="shared" si="40" ref="F298:G300">F299</f>
        <v>0</v>
      </c>
      <c r="G298" s="144">
        <f t="shared" si="40"/>
        <v>0</v>
      </c>
      <c r="H298" s="145"/>
      <c r="I298" s="146"/>
    </row>
    <row r="299" spans="1:9" ht="33.75" hidden="1">
      <c r="A299" s="91" t="s">
        <v>85</v>
      </c>
      <c r="B299" s="14" t="s">
        <v>65</v>
      </c>
      <c r="C299" s="14"/>
      <c r="D299" s="53" t="s">
        <v>4</v>
      </c>
      <c r="E299" s="141">
        <f>E300</f>
        <v>0</v>
      </c>
      <c r="F299" s="147">
        <f t="shared" si="40"/>
        <v>0</v>
      </c>
      <c r="G299" s="148">
        <f t="shared" si="40"/>
        <v>0</v>
      </c>
      <c r="H299" s="145"/>
      <c r="I299" s="146"/>
    </row>
    <row r="300" spans="1:9" ht="12.75" hidden="1">
      <c r="A300" s="91" t="s">
        <v>85</v>
      </c>
      <c r="B300" s="14" t="s">
        <v>94</v>
      </c>
      <c r="C300" s="14"/>
      <c r="D300" s="35" t="s">
        <v>64</v>
      </c>
      <c r="E300" s="141">
        <f>E301</f>
        <v>0</v>
      </c>
      <c r="F300" s="147">
        <f t="shared" si="40"/>
        <v>0</v>
      </c>
      <c r="G300" s="148">
        <f t="shared" si="40"/>
        <v>0</v>
      </c>
      <c r="H300" s="145"/>
      <c r="I300" s="146"/>
    </row>
    <row r="301" spans="1:9" ht="12.75" hidden="1">
      <c r="A301" s="91" t="s">
        <v>85</v>
      </c>
      <c r="B301" s="14" t="s">
        <v>134</v>
      </c>
      <c r="C301" s="14"/>
      <c r="D301" s="35" t="s">
        <v>128</v>
      </c>
      <c r="E301" s="141">
        <f>E302+E306+E310+E314+E318+E322+E326+E330</f>
        <v>0</v>
      </c>
      <c r="F301" s="147">
        <f>F302+F306+F310+F314+F318+F322+F326+F330</f>
        <v>0</v>
      </c>
      <c r="G301" s="148">
        <f>G302+G306+G310+G314+G318+G322+G326+G330</f>
        <v>0</v>
      </c>
      <c r="H301" s="145"/>
      <c r="I301" s="146"/>
    </row>
    <row r="302" spans="1:9" ht="22.5" hidden="1">
      <c r="A302" s="91" t="s">
        <v>85</v>
      </c>
      <c r="B302" s="14" t="s">
        <v>135</v>
      </c>
      <c r="C302" s="14"/>
      <c r="D302" s="35" t="s">
        <v>136</v>
      </c>
      <c r="E302" s="141">
        <f>E303</f>
        <v>0</v>
      </c>
      <c r="F302" s="147">
        <f aca="true" t="shared" si="41" ref="F302:G304">F303</f>
        <v>0</v>
      </c>
      <c r="G302" s="148">
        <f t="shared" si="41"/>
        <v>0</v>
      </c>
      <c r="H302" s="145"/>
      <c r="I302" s="146"/>
    </row>
    <row r="303" spans="1:9" ht="19.5" customHeight="1" hidden="1">
      <c r="A303" s="91" t="s">
        <v>85</v>
      </c>
      <c r="B303" s="14" t="s">
        <v>135</v>
      </c>
      <c r="C303" s="14" t="s">
        <v>55</v>
      </c>
      <c r="D303" s="36" t="s">
        <v>56</v>
      </c>
      <c r="E303" s="141">
        <f>E304</f>
        <v>0</v>
      </c>
      <c r="F303" s="147">
        <f t="shared" si="41"/>
        <v>0</v>
      </c>
      <c r="G303" s="148">
        <f t="shared" si="41"/>
        <v>0</v>
      </c>
      <c r="H303" s="145"/>
      <c r="I303" s="146"/>
    </row>
    <row r="304" spans="1:9" ht="15.75" customHeight="1" hidden="1">
      <c r="A304" s="91" t="s">
        <v>85</v>
      </c>
      <c r="B304" s="14" t="s">
        <v>135</v>
      </c>
      <c r="C304" s="14" t="s">
        <v>54</v>
      </c>
      <c r="D304" s="36" t="s">
        <v>57</v>
      </c>
      <c r="E304" s="141">
        <f>E305</f>
        <v>0</v>
      </c>
      <c r="F304" s="147">
        <f t="shared" si="41"/>
        <v>0</v>
      </c>
      <c r="G304" s="148">
        <f t="shared" si="41"/>
        <v>0</v>
      </c>
      <c r="H304" s="145"/>
      <c r="I304" s="146"/>
    </row>
    <row r="305" spans="1:9" ht="22.5" hidden="1">
      <c r="A305" s="91" t="s">
        <v>85</v>
      </c>
      <c r="B305" s="14" t="s">
        <v>135</v>
      </c>
      <c r="C305" s="14" t="s">
        <v>47</v>
      </c>
      <c r="D305" s="35" t="s">
        <v>48</v>
      </c>
      <c r="E305" s="141">
        <f>ВЕД!F289</f>
        <v>0</v>
      </c>
      <c r="F305" s="147">
        <f>ВЕД!G289</f>
        <v>0</v>
      </c>
      <c r="G305" s="148">
        <f>ВЕД!H289</f>
        <v>0</v>
      </c>
      <c r="H305" s="145"/>
      <c r="I305" s="146"/>
    </row>
    <row r="306" spans="1:9" ht="12.75" hidden="1">
      <c r="A306" s="91" t="s">
        <v>85</v>
      </c>
      <c r="B306" s="14" t="s">
        <v>137</v>
      </c>
      <c r="C306" s="14"/>
      <c r="D306" s="35" t="s">
        <v>138</v>
      </c>
      <c r="E306" s="141">
        <f>E307</f>
        <v>0</v>
      </c>
      <c r="F306" s="147">
        <f aca="true" t="shared" si="42" ref="F306:G308">F307</f>
        <v>0</v>
      </c>
      <c r="G306" s="148">
        <f t="shared" si="42"/>
        <v>0</v>
      </c>
      <c r="H306" s="145"/>
      <c r="I306" s="146"/>
    </row>
    <row r="307" spans="1:9" ht="22.5" hidden="1">
      <c r="A307" s="91" t="s">
        <v>85</v>
      </c>
      <c r="B307" s="14" t="s">
        <v>137</v>
      </c>
      <c r="C307" s="14" t="s">
        <v>55</v>
      </c>
      <c r="D307" s="36" t="s">
        <v>56</v>
      </c>
      <c r="E307" s="141">
        <f>E308</f>
        <v>0</v>
      </c>
      <c r="F307" s="147">
        <f t="shared" si="42"/>
        <v>0</v>
      </c>
      <c r="G307" s="148">
        <f t="shared" si="42"/>
        <v>0</v>
      </c>
      <c r="H307" s="145"/>
      <c r="I307" s="146"/>
    </row>
    <row r="308" spans="1:9" ht="15.75" customHeight="1" hidden="1">
      <c r="A308" s="91" t="s">
        <v>85</v>
      </c>
      <c r="B308" s="14" t="s">
        <v>137</v>
      </c>
      <c r="C308" s="14" t="s">
        <v>54</v>
      </c>
      <c r="D308" s="36" t="s">
        <v>57</v>
      </c>
      <c r="E308" s="141">
        <f>E309</f>
        <v>0</v>
      </c>
      <c r="F308" s="147">
        <f t="shared" si="42"/>
        <v>0</v>
      </c>
      <c r="G308" s="148">
        <f t="shared" si="42"/>
        <v>0</v>
      </c>
      <c r="H308" s="145"/>
      <c r="I308" s="146"/>
    </row>
    <row r="309" spans="1:9" ht="22.5" hidden="1">
      <c r="A309" s="91" t="s">
        <v>85</v>
      </c>
      <c r="B309" s="14" t="s">
        <v>137</v>
      </c>
      <c r="C309" s="14" t="s">
        <v>47</v>
      </c>
      <c r="D309" s="35" t="s">
        <v>48</v>
      </c>
      <c r="E309" s="141">
        <f>ВЕД!F293</f>
        <v>0</v>
      </c>
      <c r="F309" s="147">
        <f>ВЕД!G293</f>
        <v>0</v>
      </c>
      <c r="G309" s="148">
        <f>ВЕД!H293</f>
        <v>0</v>
      </c>
      <c r="H309" s="145"/>
      <c r="I309" s="146"/>
    </row>
    <row r="310" spans="1:9" ht="22.5" hidden="1">
      <c r="A310" s="91" t="s">
        <v>85</v>
      </c>
      <c r="B310" s="14" t="s">
        <v>139</v>
      </c>
      <c r="C310" s="14"/>
      <c r="D310" s="35" t="s">
        <v>140</v>
      </c>
      <c r="E310" s="141">
        <f>E311</f>
        <v>0</v>
      </c>
      <c r="F310" s="147">
        <f aca="true" t="shared" si="43" ref="F310:G312">F311</f>
        <v>0</v>
      </c>
      <c r="G310" s="148">
        <f t="shared" si="43"/>
        <v>0</v>
      </c>
      <c r="H310" s="145"/>
      <c r="I310" s="146"/>
    </row>
    <row r="311" spans="1:9" ht="22.5" hidden="1">
      <c r="A311" s="91" t="s">
        <v>85</v>
      </c>
      <c r="B311" s="14" t="s">
        <v>139</v>
      </c>
      <c r="C311" s="14" t="s">
        <v>55</v>
      </c>
      <c r="D311" s="36" t="s">
        <v>56</v>
      </c>
      <c r="E311" s="141">
        <f>E312</f>
        <v>0</v>
      </c>
      <c r="F311" s="147">
        <f t="shared" si="43"/>
        <v>0</v>
      </c>
      <c r="G311" s="148">
        <f t="shared" si="43"/>
        <v>0</v>
      </c>
      <c r="H311" s="145"/>
      <c r="I311" s="146"/>
    </row>
    <row r="312" spans="1:9" ht="16.5" customHeight="1" hidden="1">
      <c r="A312" s="91" t="s">
        <v>85</v>
      </c>
      <c r="B312" s="14" t="s">
        <v>139</v>
      </c>
      <c r="C312" s="14" t="s">
        <v>54</v>
      </c>
      <c r="D312" s="36" t="s">
        <v>57</v>
      </c>
      <c r="E312" s="141">
        <f>E313</f>
        <v>0</v>
      </c>
      <c r="F312" s="147">
        <f t="shared" si="43"/>
        <v>0</v>
      </c>
      <c r="G312" s="148">
        <f t="shared" si="43"/>
        <v>0</v>
      </c>
      <c r="H312" s="145"/>
      <c r="I312" s="146"/>
    </row>
    <row r="313" spans="1:9" ht="22.5" hidden="1">
      <c r="A313" s="91" t="s">
        <v>85</v>
      </c>
      <c r="B313" s="14" t="s">
        <v>139</v>
      </c>
      <c r="C313" s="14" t="s">
        <v>47</v>
      </c>
      <c r="D313" s="35" t="s">
        <v>48</v>
      </c>
      <c r="E313" s="141">
        <f>ВЕД!F297</f>
        <v>0</v>
      </c>
      <c r="F313" s="147">
        <f>ВЕД!G297</f>
        <v>0</v>
      </c>
      <c r="G313" s="148">
        <f>ВЕД!H297</f>
        <v>0</v>
      </c>
      <c r="H313" s="145"/>
      <c r="I313" s="146"/>
    </row>
    <row r="314" spans="1:9" ht="22.5" hidden="1">
      <c r="A314" s="91" t="s">
        <v>85</v>
      </c>
      <c r="B314" s="14" t="s">
        <v>141</v>
      </c>
      <c r="C314" s="14"/>
      <c r="D314" s="35" t="s">
        <v>142</v>
      </c>
      <c r="E314" s="141">
        <f>E315</f>
        <v>0</v>
      </c>
      <c r="F314" s="147">
        <f aca="true" t="shared" si="44" ref="F314:G316">F315</f>
        <v>0</v>
      </c>
      <c r="G314" s="148">
        <f t="shared" si="44"/>
        <v>0</v>
      </c>
      <c r="H314" s="145"/>
      <c r="I314" s="146"/>
    </row>
    <row r="315" spans="1:9" ht="22.5" hidden="1">
      <c r="A315" s="91" t="s">
        <v>85</v>
      </c>
      <c r="B315" s="14" t="s">
        <v>141</v>
      </c>
      <c r="C315" s="14" t="s">
        <v>55</v>
      </c>
      <c r="D315" s="36" t="s">
        <v>56</v>
      </c>
      <c r="E315" s="141">
        <f>E316</f>
        <v>0</v>
      </c>
      <c r="F315" s="147">
        <f t="shared" si="44"/>
        <v>0</v>
      </c>
      <c r="G315" s="148">
        <f t="shared" si="44"/>
        <v>0</v>
      </c>
      <c r="H315" s="145"/>
      <c r="I315" s="146"/>
    </row>
    <row r="316" spans="1:9" ht="22.5" hidden="1">
      <c r="A316" s="91" t="s">
        <v>85</v>
      </c>
      <c r="B316" s="14" t="s">
        <v>141</v>
      </c>
      <c r="C316" s="14" t="s">
        <v>54</v>
      </c>
      <c r="D316" s="36" t="s">
        <v>57</v>
      </c>
      <c r="E316" s="141">
        <f>E317</f>
        <v>0</v>
      </c>
      <c r="F316" s="147">
        <f t="shared" si="44"/>
        <v>0</v>
      </c>
      <c r="G316" s="148">
        <f t="shared" si="44"/>
        <v>0</v>
      </c>
      <c r="H316" s="145"/>
      <c r="I316" s="146"/>
    </row>
    <row r="317" spans="1:9" ht="22.5" hidden="1">
      <c r="A317" s="91" t="s">
        <v>85</v>
      </c>
      <c r="B317" s="14" t="s">
        <v>141</v>
      </c>
      <c r="C317" s="14" t="s">
        <v>47</v>
      </c>
      <c r="D317" s="35" t="s">
        <v>48</v>
      </c>
      <c r="E317" s="141">
        <f>ВЕД!F301</f>
        <v>0</v>
      </c>
      <c r="F317" s="147">
        <f>ВЕД!G301</f>
        <v>0</v>
      </c>
      <c r="G317" s="148">
        <f>ВЕД!H301</f>
        <v>0</v>
      </c>
      <c r="H317" s="145"/>
      <c r="I317" s="146"/>
    </row>
    <row r="318" spans="1:9" ht="22.5" hidden="1">
      <c r="A318" s="91" t="s">
        <v>85</v>
      </c>
      <c r="B318" s="14" t="s">
        <v>143</v>
      </c>
      <c r="C318" s="14"/>
      <c r="D318" s="35" t="s">
        <v>144</v>
      </c>
      <c r="E318" s="141">
        <f>E319</f>
        <v>0</v>
      </c>
      <c r="F318" s="147">
        <f aca="true" t="shared" si="45" ref="F318:G320">F319</f>
        <v>0</v>
      </c>
      <c r="G318" s="148">
        <f t="shared" si="45"/>
        <v>0</v>
      </c>
      <c r="H318" s="145"/>
      <c r="I318" s="146"/>
    </row>
    <row r="319" spans="1:9" ht="22.5" hidden="1">
      <c r="A319" s="91" t="s">
        <v>85</v>
      </c>
      <c r="B319" s="14" t="s">
        <v>143</v>
      </c>
      <c r="C319" s="14" t="s">
        <v>55</v>
      </c>
      <c r="D319" s="36" t="s">
        <v>56</v>
      </c>
      <c r="E319" s="141">
        <f>E320</f>
        <v>0</v>
      </c>
      <c r="F319" s="147">
        <f t="shared" si="45"/>
        <v>0</v>
      </c>
      <c r="G319" s="148">
        <f t="shared" si="45"/>
        <v>0</v>
      </c>
      <c r="H319" s="145"/>
      <c r="I319" s="146"/>
    </row>
    <row r="320" spans="1:9" ht="16.5" customHeight="1" hidden="1">
      <c r="A320" s="91" t="s">
        <v>85</v>
      </c>
      <c r="B320" s="14" t="s">
        <v>143</v>
      </c>
      <c r="C320" s="14" t="s">
        <v>54</v>
      </c>
      <c r="D320" s="36" t="s">
        <v>57</v>
      </c>
      <c r="E320" s="141">
        <f>E321</f>
        <v>0</v>
      </c>
      <c r="F320" s="147">
        <f t="shared" si="45"/>
        <v>0</v>
      </c>
      <c r="G320" s="148">
        <f t="shared" si="45"/>
        <v>0</v>
      </c>
      <c r="H320" s="145"/>
      <c r="I320" s="146"/>
    </row>
    <row r="321" spans="1:9" ht="22.5" hidden="1">
      <c r="A321" s="91" t="s">
        <v>85</v>
      </c>
      <c r="B321" s="14" t="s">
        <v>143</v>
      </c>
      <c r="C321" s="14" t="s">
        <v>47</v>
      </c>
      <c r="D321" s="35" t="s">
        <v>48</v>
      </c>
      <c r="E321" s="141">
        <f>ВЕД!F305</f>
        <v>0</v>
      </c>
      <c r="F321" s="147">
        <f>ВЕД!G305</f>
        <v>0</v>
      </c>
      <c r="G321" s="148">
        <f>ВЕД!H305</f>
        <v>0</v>
      </c>
      <c r="H321" s="145"/>
      <c r="I321" s="146"/>
    </row>
    <row r="322" spans="1:9" ht="22.5" hidden="1">
      <c r="A322" s="91" t="s">
        <v>85</v>
      </c>
      <c r="B322" s="14" t="s">
        <v>145</v>
      </c>
      <c r="C322" s="14"/>
      <c r="D322" s="35" t="s">
        <v>146</v>
      </c>
      <c r="E322" s="141">
        <f>E323</f>
        <v>0</v>
      </c>
      <c r="F322" s="147">
        <f aca="true" t="shared" si="46" ref="F322:G324">F323</f>
        <v>0</v>
      </c>
      <c r="G322" s="148">
        <f t="shared" si="46"/>
        <v>0</v>
      </c>
      <c r="H322" s="145"/>
      <c r="I322" s="146"/>
    </row>
    <row r="323" spans="1:9" ht="22.5" hidden="1">
      <c r="A323" s="91" t="s">
        <v>85</v>
      </c>
      <c r="B323" s="14" t="s">
        <v>145</v>
      </c>
      <c r="C323" s="14" t="s">
        <v>55</v>
      </c>
      <c r="D323" s="36" t="s">
        <v>56</v>
      </c>
      <c r="E323" s="141">
        <f>E324</f>
        <v>0</v>
      </c>
      <c r="F323" s="147">
        <f t="shared" si="46"/>
        <v>0</v>
      </c>
      <c r="G323" s="148">
        <f t="shared" si="46"/>
        <v>0</v>
      </c>
      <c r="H323" s="145"/>
      <c r="I323" s="146"/>
    </row>
    <row r="324" spans="1:9" ht="16.5" customHeight="1" hidden="1">
      <c r="A324" s="91" t="s">
        <v>85</v>
      </c>
      <c r="B324" s="14" t="s">
        <v>145</v>
      </c>
      <c r="C324" s="14" t="s">
        <v>54</v>
      </c>
      <c r="D324" s="36" t="s">
        <v>57</v>
      </c>
      <c r="E324" s="141">
        <f>E325</f>
        <v>0</v>
      </c>
      <c r="F324" s="147">
        <f t="shared" si="46"/>
        <v>0</v>
      </c>
      <c r="G324" s="148">
        <f t="shared" si="46"/>
        <v>0</v>
      </c>
      <c r="H324" s="145"/>
      <c r="I324" s="146"/>
    </row>
    <row r="325" spans="1:9" ht="22.5" hidden="1">
      <c r="A325" s="91" t="s">
        <v>85</v>
      </c>
      <c r="B325" s="14" t="s">
        <v>145</v>
      </c>
      <c r="C325" s="14" t="s">
        <v>47</v>
      </c>
      <c r="D325" s="35" t="s">
        <v>48</v>
      </c>
      <c r="E325" s="141">
        <f>ВЕД!F309</f>
        <v>0</v>
      </c>
      <c r="F325" s="147">
        <f>ВЕД!G309</f>
        <v>0</v>
      </c>
      <c r="G325" s="148">
        <f>ВЕД!H309</f>
        <v>0</v>
      </c>
      <c r="H325" s="145"/>
      <c r="I325" s="146"/>
    </row>
    <row r="326" spans="1:9" ht="22.5" hidden="1">
      <c r="A326" s="91" t="s">
        <v>85</v>
      </c>
      <c r="B326" s="14" t="s">
        <v>147</v>
      </c>
      <c r="C326" s="14"/>
      <c r="D326" s="35" t="s">
        <v>148</v>
      </c>
      <c r="E326" s="141">
        <f>E327</f>
        <v>0</v>
      </c>
      <c r="F326" s="147">
        <f aca="true" t="shared" si="47" ref="F326:G328">F327</f>
        <v>0</v>
      </c>
      <c r="G326" s="148">
        <f t="shared" si="47"/>
        <v>0</v>
      </c>
      <c r="H326" s="145"/>
      <c r="I326" s="146"/>
    </row>
    <row r="327" spans="1:9" ht="22.5" hidden="1">
      <c r="A327" s="91" t="s">
        <v>85</v>
      </c>
      <c r="B327" s="14" t="s">
        <v>147</v>
      </c>
      <c r="C327" s="14" t="s">
        <v>55</v>
      </c>
      <c r="D327" s="36" t="s">
        <v>56</v>
      </c>
      <c r="E327" s="141">
        <f>E328</f>
        <v>0</v>
      </c>
      <c r="F327" s="147">
        <f t="shared" si="47"/>
        <v>0</v>
      </c>
      <c r="G327" s="148">
        <f t="shared" si="47"/>
        <v>0</v>
      </c>
      <c r="H327" s="145"/>
      <c r="I327" s="146"/>
    </row>
    <row r="328" spans="1:9" ht="18.75" customHeight="1" hidden="1">
      <c r="A328" s="91" t="s">
        <v>85</v>
      </c>
      <c r="B328" s="14" t="s">
        <v>147</v>
      </c>
      <c r="C328" s="14" t="s">
        <v>54</v>
      </c>
      <c r="D328" s="36" t="s">
        <v>57</v>
      </c>
      <c r="E328" s="141">
        <f>E329</f>
        <v>0</v>
      </c>
      <c r="F328" s="147">
        <f t="shared" si="47"/>
        <v>0</v>
      </c>
      <c r="G328" s="148">
        <f t="shared" si="47"/>
        <v>0</v>
      </c>
      <c r="H328" s="145"/>
      <c r="I328" s="146"/>
    </row>
    <row r="329" spans="1:9" ht="22.5" hidden="1">
      <c r="A329" s="91" t="s">
        <v>85</v>
      </c>
      <c r="B329" s="14" t="s">
        <v>147</v>
      </c>
      <c r="C329" s="14" t="s">
        <v>47</v>
      </c>
      <c r="D329" s="35" t="s">
        <v>48</v>
      </c>
      <c r="E329" s="141">
        <f>ВЕД!F313</f>
        <v>0</v>
      </c>
      <c r="F329" s="147">
        <f>ВЕД!G313</f>
        <v>0</v>
      </c>
      <c r="G329" s="148">
        <f>ВЕД!H313</f>
        <v>0</v>
      </c>
      <c r="H329" s="145"/>
      <c r="I329" s="146"/>
    </row>
    <row r="330" spans="1:9" ht="22.5" hidden="1">
      <c r="A330" s="91" t="s">
        <v>85</v>
      </c>
      <c r="B330" s="14" t="s">
        <v>150</v>
      </c>
      <c r="C330" s="14"/>
      <c r="D330" s="35" t="s">
        <v>5</v>
      </c>
      <c r="E330" s="141">
        <f aca="true" t="shared" si="48" ref="E330:G332">E331</f>
        <v>0</v>
      </c>
      <c r="F330" s="147">
        <f t="shared" si="48"/>
        <v>0</v>
      </c>
      <c r="G330" s="148">
        <f t="shared" si="48"/>
        <v>0</v>
      </c>
      <c r="H330" s="145"/>
      <c r="I330" s="146"/>
    </row>
    <row r="331" spans="1:9" ht="22.5" hidden="1">
      <c r="A331" s="91" t="s">
        <v>85</v>
      </c>
      <c r="B331" s="14" t="s">
        <v>150</v>
      </c>
      <c r="C331" s="14" t="s">
        <v>55</v>
      </c>
      <c r="D331" s="36" t="s">
        <v>56</v>
      </c>
      <c r="E331" s="141">
        <f t="shared" si="48"/>
        <v>0</v>
      </c>
      <c r="F331" s="147">
        <f t="shared" si="48"/>
        <v>0</v>
      </c>
      <c r="G331" s="148">
        <f t="shared" si="48"/>
        <v>0</v>
      </c>
      <c r="H331" s="145"/>
      <c r="I331" s="146"/>
    </row>
    <row r="332" spans="1:9" ht="19.5" customHeight="1" hidden="1">
      <c r="A332" s="91" t="s">
        <v>85</v>
      </c>
      <c r="B332" s="14" t="s">
        <v>150</v>
      </c>
      <c r="C332" s="14" t="s">
        <v>54</v>
      </c>
      <c r="D332" s="36" t="s">
        <v>57</v>
      </c>
      <c r="E332" s="141">
        <f t="shared" si="48"/>
        <v>0</v>
      </c>
      <c r="F332" s="147">
        <f t="shared" si="48"/>
        <v>0</v>
      </c>
      <c r="G332" s="148">
        <f t="shared" si="48"/>
        <v>0</v>
      </c>
      <c r="H332" s="145"/>
      <c r="I332" s="146"/>
    </row>
    <row r="333" spans="1:9" ht="22.5" hidden="1">
      <c r="A333" s="91" t="s">
        <v>85</v>
      </c>
      <c r="B333" s="14" t="s">
        <v>150</v>
      </c>
      <c r="C333" s="14" t="s">
        <v>47</v>
      </c>
      <c r="D333" s="35" t="s">
        <v>48</v>
      </c>
      <c r="E333" s="141">
        <f>ВЕД!F317</f>
        <v>0</v>
      </c>
      <c r="F333" s="147">
        <f>ВЕД!G317</f>
        <v>0</v>
      </c>
      <c r="G333" s="148">
        <f>ВЕД!H317</f>
        <v>0</v>
      </c>
      <c r="H333" s="145"/>
      <c r="I333" s="146"/>
    </row>
    <row r="334" spans="1:9" ht="33.75">
      <c r="A334" s="88" t="s">
        <v>85</v>
      </c>
      <c r="B334" s="20" t="s">
        <v>282</v>
      </c>
      <c r="C334" s="20"/>
      <c r="D334" s="38" t="s">
        <v>445</v>
      </c>
      <c r="E334" s="142">
        <f>E335+E350+E358</f>
        <v>5167.2</v>
      </c>
      <c r="F334" s="142">
        <f>F335+F350+F358</f>
        <v>0</v>
      </c>
      <c r="G334" s="142">
        <f>G335+G350+G358</f>
        <v>0</v>
      </c>
      <c r="H334" s="142">
        <f>H335+H350+H358</f>
        <v>6750</v>
      </c>
      <c r="I334" s="142">
        <f>I335+I350+I358</f>
        <v>5833</v>
      </c>
    </row>
    <row r="335" spans="1:9" ht="21.75">
      <c r="A335" s="88" t="s">
        <v>85</v>
      </c>
      <c r="B335" s="20" t="s">
        <v>294</v>
      </c>
      <c r="C335" s="20"/>
      <c r="D335" s="176" t="s">
        <v>133</v>
      </c>
      <c r="E335" s="142">
        <f>E336+E346</f>
        <v>4367.2</v>
      </c>
      <c r="F335" s="142">
        <f>F336+F346</f>
        <v>0</v>
      </c>
      <c r="G335" s="142">
        <f>G336+G346</f>
        <v>0</v>
      </c>
      <c r="H335" s="142">
        <f>H336+H346</f>
        <v>4450</v>
      </c>
      <c r="I335" s="142">
        <f>I336+I346</f>
        <v>4453</v>
      </c>
    </row>
    <row r="336" spans="1:9" ht="22.5">
      <c r="A336" s="91" t="s">
        <v>85</v>
      </c>
      <c r="B336" s="14" t="s">
        <v>295</v>
      </c>
      <c r="C336" s="14"/>
      <c r="D336" s="35" t="s">
        <v>95</v>
      </c>
      <c r="E336" s="141">
        <f>E337</f>
        <v>1800</v>
      </c>
      <c r="F336" s="141">
        <f>F337</f>
        <v>0</v>
      </c>
      <c r="G336" s="141">
        <f>G337</f>
        <v>0</v>
      </c>
      <c r="H336" s="141">
        <f>H337</f>
        <v>2100</v>
      </c>
      <c r="I336" s="141">
        <f>I337</f>
        <v>2100</v>
      </c>
    </row>
    <row r="337" spans="1:9" ht="12.75">
      <c r="A337" s="91" t="s">
        <v>85</v>
      </c>
      <c r="B337" s="14" t="s">
        <v>296</v>
      </c>
      <c r="C337" s="14"/>
      <c r="D337" s="35" t="s">
        <v>215</v>
      </c>
      <c r="E337" s="141">
        <f>E338+E340+E343</f>
        <v>1800</v>
      </c>
      <c r="F337" s="141">
        <f>F338+F340+F343</f>
        <v>0</v>
      </c>
      <c r="G337" s="141">
        <f>G338+G340+G343</f>
        <v>0</v>
      </c>
      <c r="H337" s="141">
        <f>H338+H340+H343</f>
        <v>2100</v>
      </c>
      <c r="I337" s="141">
        <f>I338+I340+I343</f>
        <v>2100</v>
      </c>
    </row>
    <row r="338" spans="1:9" ht="22.5">
      <c r="A338" s="91" t="s">
        <v>85</v>
      </c>
      <c r="B338" s="14" t="s">
        <v>320</v>
      </c>
      <c r="C338" s="14"/>
      <c r="D338" s="53" t="s">
        <v>96</v>
      </c>
      <c r="E338" s="141">
        <f>E339</f>
        <v>1800</v>
      </c>
      <c r="F338" s="141">
        <f>F339</f>
        <v>0</v>
      </c>
      <c r="G338" s="141">
        <f>G339</f>
        <v>0</v>
      </c>
      <c r="H338" s="141">
        <f>H339</f>
        <v>2100</v>
      </c>
      <c r="I338" s="141">
        <f>I339</f>
        <v>2100</v>
      </c>
    </row>
    <row r="339" spans="1:9" ht="22.5" customHeight="1">
      <c r="A339" s="91" t="s">
        <v>85</v>
      </c>
      <c r="B339" s="14" t="s">
        <v>320</v>
      </c>
      <c r="C339" s="14" t="s">
        <v>55</v>
      </c>
      <c r="D339" s="36" t="s">
        <v>413</v>
      </c>
      <c r="E339" s="141">
        <f>ВЕД!F323</f>
        <v>1800</v>
      </c>
      <c r="F339" s="141">
        <f>ВЕД!G323</f>
        <v>0</v>
      </c>
      <c r="G339" s="141">
        <f>ВЕД!H323</f>
        <v>0</v>
      </c>
      <c r="H339" s="141">
        <f>ВЕД!I323</f>
        <v>2100</v>
      </c>
      <c r="I339" s="141">
        <f>ВЕД!J323</f>
        <v>2100</v>
      </c>
    </row>
    <row r="340" spans="1:9" ht="22.5" hidden="1">
      <c r="A340" s="91" t="s">
        <v>85</v>
      </c>
      <c r="B340" s="14" t="s">
        <v>321</v>
      </c>
      <c r="C340" s="14"/>
      <c r="D340" s="53" t="s">
        <v>154</v>
      </c>
      <c r="E340" s="141">
        <f>E341+E342</f>
        <v>0</v>
      </c>
      <c r="F340" s="141">
        <f>F341+F342</f>
        <v>0</v>
      </c>
      <c r="G340" s="141">
        <f>G341+G342</f>
        <v>0</v>
      </c>
      <c r="H340" s="141">
        <f>H341+H342</f>
        <v>0</v>
      </c>
      <c r="I340" s="141">
        <f>I341+I342</f>
        <v>0</v>
      </c>
    </row>
    <row r="341" spans="1:9" ht="23.25" customHeight="1" hidden="1">
      <c r="A341" s="91" t="s">
        <v>85</v>
      </c>
      <c r="B341" s="14" t="s">
        <v>321</v>
      </c>
      <c r="C341" s="14" t="s">
        <v>55</v>
      </c>
      <c r="D341" s="36" t="s">
        <v>413</v>
      </c>
      <c r="E341" s="141">
        <f>ВЕД!F325</f>
        <v>0</v>
      </c>
      <c r="F341" s="141">
        <f>ВЕД!G325</f>
        <v>0</v>
      </c>
      <c r="G341" s="141">
        <f>ВЕД!H325</f>
        <v>0</v>
      </c>
      <c r="H341" s="141">
        <f>ВЕД!I325</f>
        <v>0</v>
      </c>
      <c r="I341" s="141">
        <f>ВЕД!J325</f>
        <v>0</v>
      </c>
    </row>
    <row r="342" spans="1:9" ht="12.75" hidden="1">
      <c r="A342" s="91" t="s">
        <v>85</v>
      </c>
      <c r="B342" s="14" t="s">
        <v>321</v>
      </c>
      <c r="C342" s="14" t="s">
        <v>58</v>
      </c>
      <c r="D342" s="77" t="s">
        <v>153</v>
      </c>
      <c r="E342" s="141">
        <f>ВЕД!F326</f>
        <v>0</v>
      </c>
      <c r="F342" s="141">
        <f>ВЕД!G326</f>
        <v>0</v>
      </c>
      <c r="G342" s="141">
        <f>ВЕД!H326</f>
        <v>0</v>
      </c>
      <c r="H342" s="141">
        <f>ВЕД!I326</f>
        <v>0</v>
      </c>
      <c r="I342" s="141">
        <f>ВЕД!J326</f>
        <v>0</v>
      </c>
    </row>
    <row r="343" spans="1:9" ht="22.5" hidden="1">
      <c r="A343" s="91" t="s">
        <v>85</v>
      </c>
      <c r="B343" s="14" t="s">
        <v>353</v>
      </c>
      <c r="C343" s="14"/>
      <c r="D343" s="77" t="s">
        <v>355</v>
      </c>
      <c r="E343" s="141">
        <f>E344</f>
        <v>0</v>
      </c>
      <c r="F343" s="141">
        <f aca="true" t="shared" si="49" ref="F343:I344">F344</f>
        <v>0</v>
      </c>
      <c r="G343" s="141">
        <f t="shared" si="49"/>
        <v>0</v>
      </c>
      <c r="H343" s="141">
        <f t="shared" si="49"/>
        <v>0</v>
      </c>
      <c r="I343" s="141">
        <f t="shared" si="49"/>
        <v>0</v>
      </c>
    </row>
    <row r="344" spans="1:9" ht="12.75" hidden="1">
      <c r="A344" s="91" t="s">
        <v>85</v>
      </c>
      <c r="B344" s="14" t="s">
        <v>354</v>
      </c>
      <c r="C344" s="14"/>
      <c r="D344" s="35" t="s">
        <v>64</v>
      </c>
      <c r="E344" s="141">
        <f>E345</f>
        <v>0</v>
      </c>
      <c r="F344" s="141">
        <f t="shared" si="49"/>
        <v>0</v>
      </c>
      <c r="G344" s="141">
        <f t="shared" si="49"/>
        <v>0</v>
      </c>
      <c r="H344" s="141">
        <f t="shared" si="49"/>
        <v>0</v>
      </c>
      <c r="I344" s="141">
        <f t="shared" si="49"/>
        <v>0</v>
      </c>
    </row>
    <row r="345" spans="1:9" ht="22.5" hidden="1">
      <c r="A345" s="91" t="s">
        <v>85</v>
      </c>
      <c r="B345" s="14" t="s">
        <v>354</v>
      </c>
      <c r="C345" s="14" t="s">
        <v>55</v>
      </c>
      <c r="D345" s="36" t="s">
        <v>56</v>
      </c>
      <c r="E345" s="141">
        <f>ВЕД!F329</f>
        <v>0</v>
      </c>
      <c r="F345" s="141">
        <f>ВЕД!G329</f>
        <v>0</v>
      </c>
      <c r="G345" s="141">
        <f>ВЕД!H329</f>
        <v>0</v>
      </c>
      <c r="H345" s="141">
        <f>ВЕД!I329</f>
        <v>0</v>
      </c>
      <c r="I345" s="141">
        <f>ВЕД!J329</f>
        <v>0</v>
      </c>
    </row>
    <row r="346" spans="1:9" ht="22.5">
      <c r="A346" s="91" t="s">
        <v>85</v>
      </c>
      <c r="B346" s="14" t="s">
        <v>338</v>
      </c>
      <c r="C346" s="14"/>
      <c r="D346" s="77" t="s">
        <v>339</v>
      </c>
      <c r="E346" s="141">
        <f>E347</f>
        <v>2567.2</v>
      </c>
      <c r="F346" s="141">
        <f aca="true" t="shared" si="50" ref="F346:I347">F347</f>
        <v>0</v>
      </c>
      <c r="G346" s="141">
        <f t="shared" si="50"/>
        <v>0</v>
      </c>
      <c r="H346" s="141">
        <f t="shared" si="50"/>
        <v>2350</v>
      </c>
      <c r="I346" s="141">
        <f t="shared" si="50"/>
        <v>2353</v>
      </c>
    </row>
    <row r="347" spans="1:9" ht="12.75">
      <c r="A347" s="91" t="s">
        <v>85</v>
      </c>
      <c r="B347" s="14" t="s">
        <v>340</v>
      </c>
      <c r="C347" s="14"/>
      <c r="D347" s="35" t="s">
        <v>215</v>
      </c>
      <c r="E347" s="141">
        <f>E348</f>
        <v>2567.2</v>
      </c>
      <c r="F347" s="141">
        <f t="shared" si="50"/>
        <v>0</v>
      </c>
      <c r="G347" s="141">
        <f t="shared" si="50"/>
        <v>0</v>
      </c>
      <c r="H347" s="141">
        <f t="shared" si="50"/>
        <v>2350</v>
      </c>
      <c r="I347" s="141">
        <f t="shared" si="50"/>
        <v>2353</v>
      </c>
    </row>
    <row r="348" spans="1:9" ht="22.5">
      <c r="A348" s="91" t="s">
        <v>85</v>
      </c>
      <c r="B348" s="14" t="s">
        <v>341</v>
      </c>
      <c r="C348" s="14"/>
      <c r="D348" s="77" t="s">
        <v>342</v>
      </c>
      <c r="E348" s="141">
        <f>E349</f>
        <v>2567.2</v>
      </c>
      <c r="F348" s="141">
        <f>F349</f>
        <v>0</v>
      </c>
      <c r="G348" s="141">
        <f>G349</f>
        <v>0</v>
      </c>
      <c r="H348" s="141">
        <f>H349</f>
        <v>2350</v>
      </c>
      <c r="I348" s="141">
        <f>I349</f>
        <v>2353</v>
      </c>
    </row>
    <row r="349" spans="1:9" ht="22.5">
      <c r="A349" s="91" t="s">
        <v>85</v>
      </c>
      <c r="B349" s="14" t="s">
        <v>341</v>
      </c>
      <c r="C349" s="14" t="s">
        <v>55</v>
      </c>
      <c r="D349" s="36" t="s">
        <v>413</v>
      </c>
      <c r="E349" s="141">
        <f>ВЕД!F333</f>
        <v>2567.2</v>
      </c>
      <c r="F349" s="141">
        <f>ВЕД!G333</f>
        <v>0</v>
      </c>
      <c r="G349" s="141">
        <f>ВЕД!H333</f>
        <v>0</v>
      </c>
      <c r="H349" s="141">
        <f>ВЕД!I333</f>
        <v>2350</v>
      </c>
      <c r="I349" s="141">
        <f>ВЕД!J333</f>
        <v>2353</v>
      </c>
    </row>
    <row r="350" spans="1:9" ht="18" customHeight="1">
      <c r="A350" s="88" t="s">
        <v>85</v>
      </c>
      <c r="B350" s="20" t="s">
        <v>322</v>
      </c>
      <c r="C350" s="20"/>
      <c r="D350" s="176" t="s">
        <v>91</v>
      </c>
      <c r="E350" s="142">
        <f aca="true" t="shared" si="51" ref="E350:I351">E351</f>
        <v>300</v>
      </c>
      <c r="F350" s="142">
        <f t="shared" si="51"/>
        <v>0</v>
      </c>
      <c r="G350" s="142">
        <f t="shared" si="51"/>
        <v>0</v>
      </c>
      <c r="H350" s="142">
        <f t="shared" si="51"/>
        <v>1200</v>
      </c>
      <c r="I350" s="142">
        <f t="shared" si="51"/>
        <v>300</v>
      </c>
    </row>
    <row r="351" spans="1:9" ht="22.5">
      <c r="A351" s="91" t="s">
        <v>85</v>
      </c>
      <c r="B351" s="14" t="s">
        <v>323</v>
      </c>
      <c r="C351" s="14"/>
      <c r="D351" s="55" t="s">
        <v>324</v>
      </c>
      <c r="E351" s="141">
        <f t="shared" si="51"/>
        <v>300</v>
      </c>
      <c r="F351" s="141">
        <f t="shared" si="51"/>
        <v>0</v>
      </c>
      <c r="G351" s="141">
        <f t="shared" si="51"/>
        <v>0</v>
      </c>
      <c r="H351" s="141">
        <f t="shared" si="51"/>
        <v>1200</v>
      </c>
      <c r="I351" s="141">
        <f t="shared" si="51"/>
        <v>300</v>
      </c>
    </row>
    <row r="352" spans="1:9" ht="45">
      <c r="A352" s="91" t="s">
        <v>85</v>
      </c>
      <c r="B352" s="14" t="s">
        <v>401</v>
      </c>
      <c r="C352" s="14"/>
      <c r="D352" s="35" t="s">
        <v>403</v>
      </c>
      <c r="E352" s="141">
        <f>E353+E355</f>
        <v>300</v>
      </c>
      <c r="F352" s="141">
        <f>F353+F355</f>
        <v>0</v>
      </c>
      <c r="G352" s="141">
        <f>G353+G355</f>
        <v>0</v>
      </c>
      <c r="H352" s="141">
        <f>H353+H355</f>
        <v>1200</v>
      </c>
      <c r="I352" s="141">
        <f>I353+I355</f>
        <v>300</v>
      </c>
    </row>
    <row r="353" spans="1:9" ht="22.5">
      <c r="A353" s="91" t="s">
        <v>85</v>
      </c>
      <c r="B353" s="14" t="s">
        <v>402</v>
      </c>
      <c r="C353" s="14"/>
      <c r="D353" s="53" t="s">
        <v>405</v>
      </c>
      <c r="E353" s="141">
        <f>E354</f>
        <v>0</v>
      </c>
      <c r="F353" s="141">
        <f>F354</f>
        <v>0</v>
      </c>
      <c r="G353" s="141">
        <f>G354</f>
        <v>0</v>
      </c>
      <c r="H353" s="141">
        <f>H354</f>
        <v>900</v>
      </c>
      <c r="I353" s="141">
        <f>I354</f>
        <v>0</v>
      </c>
    </row>
    <row r="354" spans="1:9" ht="24" customHeight="1">
      <c r="A354" s="91" t="s">
        <v>85</v>
      </c>
      <c r="B354" s="14" t="s">
        <v>402</v>
      </c>
      <c r="C354" s="14" t="s">
        <v>55</v>
      </c>
      <c r="D354" s="36" t="s">
        <v>413</v>
      </c>
      <c r="E354" s="141">
        <f>ВЕД!F338</f>
        <v>0</v>
      </c>
      <c r="F354" s="141">
        <f>ВЕД!G338</f>
        <v>0</v>
      </c>
      <c r="G354" s="141">
        <f>ВЕД!H338</f>
        <v>0</v>
      </c>
      <c r="H354" s="141">
        <f>ВЕД!I338</f>
        <v>900</v>
      </c>
      <c r="I354" s="141">
        <f>ВЕД!J338</f>
        <v>0</v>
      </c>
    </row>
    <row r="355" spans="1:9" ht="25.5" customHeight="1">
      <c r="A355" s="91" t="s">
        <v>85</v>
      </c>
      <c r="B355" s="14" t="s">
        <v>402</v>
      </c>
      <c r="C355" s="14"/>
      <c r="D355" s="53" t="s">
        <v>408</v>
      </c>
      <c r="E355" s="141">
        <f>E357+E356</f>
        <v>300</v>
      </c>
      <c r="F355" s="141">
        <f>F357+F356</f>
        <v>0</v>
      </c>
      <c r="G355" s="141">
        <f>G357+G356</f>
        <v>0</v>
      </c>
      <c r="H355" s="141">
        <f>H357+H356</f>
        <v>300</v>
      </c>
      <c r="I355" s="141">
        <f>I357+I356</f>
        <v>300</v>
      </c>
    </row>
    <row r="356" spans="1:9" ht="25.5" customHeight="1">
      <c r="A356" s="14" t="s">
        <v>85</v>
      </c>
      <c r="B356" s="14" t="s">
        <v>402</v>
      </c>
      <c r="C356" s="14" t="s">
        <v>55</v>
      </c>
      <c r="D356" s="36" t="s">
        <v>413</v>
      </c>
      <c r="E356" s="141">
        <f>ВЕД!F340</f>
        <v>300</v>
      </c>
      <c r="F356" s="141">
        <f>ВЕД!G340</f>
        <v>0</v>
      </c>
      <c r="G356" s="141">
        <f>ВЕД!H340</f>
        <v>0</v>
      </c>
      <c r="H356" s="141">
        <f>ВЕД!I340</f>
        <v>0</v>
      </c>
      <c r="I356" s="141">
        <f>ВЕД!J340</f>
        <v>0</v>
      </c>
    </row>
    <row r="357" spans="1:9" ht="27.75" customHeight="1">
      <c r="A357" s="91" t="s">
        <v>85</v>
      </c>
      <c r="B357" s="14" t="s">
        <v>402</v>
      </c>
      <c r="C357" s="14" t="s">
        <v>75</v>
      </c>
      <c r="D357" s="35" t="s">
        <v>347</v>
      </c>
      <c r="E357" s="141">
        <f>ВЕД!F341</f>
        <v>0</v>
      </c>
      <c r="F357" s="141">
        <f>ВЕД!G341</f>
        <v>0</v>
      </c>
      <c r="G357" s="141">
        <f>ВЕД!H341</f>
        <v>0</v>
      </c>
      <c r="H357" s="141">
        <f>ВЕД!I341</f>
        <v>300</v>
      </c>
      <c r="I357" s="141">
        <f>ВЕД!J341</f>
        <v>300</v>
      </c>
    </row>
    <row r="358" spans="1:9" ht="27.75" customHeight="1">
      <c r="A358" s="88" t="s">
        <v>85</v>
      </c>
      <c r="B358" s="20" t="s">
        <v>421</v>
      </c>
      <c r="C358" s="20"/>
      <c r="D358" s="38" t="s">
        <v>422</v>
      </c>
      <c r="E358" s="142">
        <f>E363+E359+E367</f>
        <v>500</v>
      </c>
      <c r="F358" s="142">
        <f>F363+F359+F367</f>
        <v>0</v>
      </c>
      <c r="G358" s="142">
        <f>G363+G359+G367</f>
        <v>0</v>
      </c>
      <c r="H358" s="142">
        <f>H363+H359+H367</f>
        <v>1100</v>
      </c>
      <c r="I358" s="142">
        <f>I363+I359+I367</f>
        <v>1080</v>
      </c>
    </row>
    <row r="359" spans="1:9" ht="15" customHeight="1">
      <c r="A359" s="88" t="s">
        <v>85</v>
      </c>
      <c r="B359" s="14" t="s">
        <v>465</v>
      </c>
      <c r="C359" s="14"/>
      <c r="D359" s="36" t="s">
        <v>466</v>
      </c>
      <c r="E359" s="142">
        <f aca="true" t="shared" si="52" ref="E359:I361">E360</f>
        <v>500</v>
      </c>
      <c r="F359" s="142">
        <f t="shared" si="52"/>
        <v>0</v>
      </c>
      <c r="G359" s="142">
        <f t="shared" si="52"/>
        <v>0</v>
      </c>
      <c r="H359" s="142">
        <f t="shared" si="52"/>
        <v>1000</v>
      </c>
      <c r="I359" s="142">
        <f t="shared" si="52"/>
        <v>1000</v>
      </c>
    </row>
    <row r="360" spans="1:9" ht="21.75" customHeight="1">
      <c r="A360" s="88" t="s">
        <v>85</v>
      </c>
      <c r="B360" s="14" t="s">
        <v>467</v>
      </c>
      <c r="C360" s="14"/>
      <c r="D360" s="36" t="s">
        <v>468</v>
      </c>
      <c r="E360" s="141">
        <f t="shared" si="52"/>
        <v>500</v>
      </c>
      <c r="F360" s="141">
        <f t="shared" si="52"/>
        <v>0</v>
      </c>
      <c r="G360" s="141">
        <f t="shared" si="52"/>
        <v>0</v>
      </c>
      <c r="H360" s="141">
        <f t="shared" si="52"/>
        <v>1000</v>
      </c>
      <c r="I360" s="141">
        <f t="shared" si="52"/>
        <v>1000</v>
      </c>
    </row>
    <row r="361" spans="1:9" ht="22.5" customHeight="1">
      <c r="A361" s="88" t="s">
        <v>85</v>
      </c>
      <c r="B361" s="14" t="s">
        <v>469</v>
      </c>
      <c r="C361" s="14"/>
      <c r="D361" s="55" t="s">
        <v>470</v>
      </c>
      <c r="E361" s="141">
        <f t="shared" si="52"/>
        <v>500</v>
      </c>
      <c r="F361" s="141">
        <f t="shared" si="52"/>
        <v>0</v>
      </c>
      <c r="G361" s="141">
        <f t="shared" si="52"/>
        <v>0</v>
      </c>
      <c r="H361" s="141">
        <f t="shared" si="52"/>
        <v>1000</v>
      </c>
      <c r="I361" s="141">
        <f t="shared" si="52"/>
        <v>1000</v>
      </c>
    </row>
    <row r="362" spans="1:9" ht="14.25" customHeight="1">
      <c r="A362" s="88" t="s">
        <v>85</v>
      </c>
      <c r="B362" s="14" t="s">
        <v>469</v>
      </c>
      <c r="C362" s="14" t="s">
        <v>55</v>
      </c>
      <c r="D362" s="36" t="s">
        <v>56</v>
      </c>
      <c r="E362" s="141">
        <f>ВЕД!F346</f>
        <v>500</v>
      </c>
      <c r="F362" s="141">
        <f>ВЕД!G346</f>
        <v>0</v>
      </c>
      <c r="G362" s="141">
        <f>ВЕД!H346</f>
        <v>0</v>
      </c>
      <c r="H362" s="141">
        <f>ВЕД!I346</f>
        <v>1000</v>
      </c>
      <c r="I362" s="141">
        <f>ВЕД!J346</f>
        <v>1000</v>
      </c>
    </row>
    <row r="363" spans="1:9" ht="24" customHeight="1">
      <c r="A363" s="91" t="s">
        <v>85</v>
      </c>
      <c r="B363" s="14" t="s">
        <v>434</v>
      </c>
      <c r="C363" s="14"/>
      <c r="D363" s="35" t="s">
        <v>433</v>
      </c>
      <c r="E363" s="141">
        <f>E364</f>
        <v>0</v>
      </c>
      <c r="F363" s="141">
        <f>F364</f>
        <v>0</v>
      </c>
      <c r="G363" s="141">
        <f>G364</f>
        <v>0</v>
      </c>
      <c r="H363" s="141">
        <f>H364</f>
        <v>100</v>
      </c>
      <c r="I363" s="141">
        <f>I364</f>
        <v>80</v>
      </c>
    </row>
    <row r="364" spans="1:9" ht="13.5" customHeight="1">
      <c r="A364" s="91" t="s">
        <v>85</v>
      </c>
      <c r="B364" s="14" t="s">
        <v>435</v>
      </c>
      <c r="C364" s="14"/>
      <c r="D364" s="35" t="s">
        <v>215</v>
      </c>
      <c r="E364" s="141">
        <f aca="true" t="shared" si="53" ref="E364:I365">E365</f>
        <v>0</v>
      </c>
      <c r="F364" s="141">
        <f t="shared" si="53"/>
        <v>0</v>
      </c>
      <c r="G364" s="141">
        <f t="shared" si="53"/>
        <v>0</v>
      </c>
      <c r="H364" s="141">
        <f t="shared" si="53"/>
        <v>100</v>
      </c>
      <c r="I364" s="141">
        <f t="shared" si="53"/>
        <v>80</v>
      </c>
    </row>
    <row r="365" spans="1:9" ht="24" customHeight="1">
      <c r="A365" s="91" t="s">
        <v>85</v>
      </c>
      <c r="B365" s="14" t="s">
        <v>436</v>
      </c>
      <c r="C365" s="14"/>
      <c r="D365" s="55" t="s">
        <v>437</v>
      </c>
      <c r="E365" s="141">
        <f t="shared" si="53"/>
        <v>0</v>
      </c>
      <c r="F365" s="141">
        <f t="shared" si="53"/>
        <v>0</v>
      </c>
      <c r="G365" s="141">
        <f t="shared" si="53"/>
        <v>0</v>
      </c>
      <c r="H365" s="141">
        <f t="shared" si="53"/>
        <v>100</v>
      </c>
      <c r="I365" s="141">
        <f t="shared" si="53"/>
        <v>80</v>
      </c>
    </row>
    <row r="366" spans="1:9" ht="21" customHeight="1">
      <c r="A366" s="91" t="s">
        <v>85</v>
      </c>
      <c r="B366" s="14" t="s">
        <v>436</v>
      </c>
      <c r="C366" s="14" t="s">
        <v>55</v>
      </c>
      <c r="D366" s="36" t="s">
        <v>56</v>
      </c>
      <c r="E366" s="141">
        <f>ВЕД!F350</f>
        <v>0</v>
      </c>
      <c r="F366" s="141">
        <f>ВЕД!G350</f>
        <v>0</v>
      </c>
      <c r="G366" s="141">
        <f>ВЕД!H350</f>
        <v>0</v>
      </c>
      <c r="H366" s="141">
        <f>ВЕД!I350</f>
        <v>100</v>
      </c>
      <c r="I366" s="141">
        <f>ВЕД!J350</f>
        <v>80</v>
      </c>
    </row>
    <row r="367" spans="1:9" ht="14.25" customHeight="1" hidden="1">
      <c r="A367" s="91" t="s">
        <v>85</v>
      </c>
      <c r="B367" s="14" t="s">
        <v>465</v>
      </c>
      <c r="C367" s="14"/>
      <c r="D367" s="36" t="s">
        <v>466</v>
      </c>
      <c r="E367" s="141">
        <f aca="true" t="shared" si="54" ref="E367:I369">E368</f>
        <v>0</v>
      </c>
      <c r="F367" s="141">
        <f t="shared" si="54"/>
        <v>0</v>
      </c>
      <c r="G367" s="141">
        <f t="shared" si="54"/>
        <v>0</v>
      </c>
      <c r="H367" s="141">
        <f t="shared" si="54"/>
        <v>0</v>
      </c>
      <c r="I367" s="141">
        <f t="shared" si="54"/>
        <v>0</v>
      </c>
    </row>
    <row r="368" spans="1:9" ht="20.25" customHeight="1" hidden="1">
      <c r="A368" s="91" t="s">
        <v>85</v>
      </c>
      <c r="B368" s="14" t="s">
        <v>467</v>
      </c>
      <c r="C368" s="14"/>
      <c r="D368" s="36" t="s">
        <v>468</v>
      </c>
      <c r="E368" s="141">
        <f t="shared" si="54"/>
        <v>0</v>
      </c>
      <c r="F368" s="141">
        <f t="shared" si="54"/>
        <v>0</v>
      </c>
      <c r="G368" s="141">
        <f t="shared" si="54"/>
        <v>0</v>
      </c>
      <c r="H368" s="141">
        <f t="shared" si="54"/>
        <v>0</v>
      </c>
      <c r="I368" s="141">
        <f t="shared" si="54"/>
        <v>0</v>
      </c>
    </row>
    <row r="369" spans="1:9" ht="20.25" customHeight="1" hidden="1">
      <c r="A369" s="91" t="s">
        <v>85</v>
      </c>
      <c r="B369" s="14" t="s">
        <v>469</v>
      </c>
      <c r="C369" s="14"/>
      <c r="D369" s="55" t="s">
        <v>470</v>
      </c>
      <c r="E369" s="141">
        <f t="shared" si="54"/>
        <v>0</v>
      </c>
      <c r="F369" s="141">
        <f t="shared" si="54"/>
        <v>0</v>
      </c>
      <c r="G369" s="141">
        <f t="shared" si="54"/>
        <v>0</v>
      </c>
      <c r="H369" s="141">
        <f t="shared" si="54"/>
        <v>0</v>
      </c>
      <c r="I369" s="141">
        <f t="shared" si="54"/>
        <v>0</v>
      </c>
    </row>
    <row r="370" spans="1:9" ht="20.25" customHeight="1" hidden="1">
      <c r="A370" s="91" t="s">
        <v>85</v>
      </c>
      <c r="B370" s="14" t="s">
        <v>469</v>
      </c>
      <c r="C370" s="14" t="s">
        <v>55</v>
      </c>
      <c r="D370" s="36" t="s">
        <v>56</v>
      </c>
      <c r="E370" s="141">
        <f>ВЕД!F354</f>
        <v>0</v>
      </c>
      <c r="F370" s="141">
        <f>ВЕД!G354</f>
        <v>0</v>
      </c>
      <c r="G370" s="141">
        <f>ВЕД!H354</f>
        <v>0</v>
      </c>
      <c r="H370" s="141">
        <f>ВЕД!I354</f>
        <v>0</v>
      </c>
      <c r="I370" s="141">
        <f>ВЕД!J354</f>
        <v>0</v>
      </c>
    </row>
    <row r="371" spans="1:9" ht="12.75">
      <c r="A371" s="88" t="s">
        <v>26</v>
      </c>
      <c r="B371" s="20"/>
      <c r="C371" s="20"/>
      <c r="D371" s="38" t="s">
        <v>87</v>
      </c>
      <c r="E371" s="142">
        <f aca="true" t="shared" si="55" ref="E371:I375">E372</f>
        <v>800</v>
      </c>
      <c r="F371" s="142">
        <f t="shared" si="55"/>
        <v>0</v>
      </c>
      <c r="G371" s="142">
        <f t="shared" si="55"/>
        <v>0</v>
      </c>
      <c r="H371" s="142">
        <f t="shared" si="55"/>
        <v>800</v>
      </c>
      <c r="I371" s="142">
        <f t="shared" si="55"/>
        <v>800</v>
      </c>
    </row>
    <row r="372" spans="1:9" ht="12.75">
      <c r="A372" s="88" t="s">
        <v>31</v>
      </c>
      <c r="B372" s="20"/>
      <c r="C372" s="20"/>
      <c r="D372" s="38" t="s">
        <v>32</v>
      </c>
      <c r="E372" s="142">
        <f t="shared" si="55"/>
        <v>800</v>
      </c>
      <c r="F372" s="142">
        <f t="shared" si="55"/>
        <v>0</v>
      </c>
      <c r="G372" s="142">
        <f t="shared" si="55"/>
        <v>0</v>
      </c>
      <c r="H372" s="142">
        <f t="shared" si="55"/>
        <v>800</v>
      </c>
      <c r="I372" s="142">
        <f t="shared" si="55"/>
        <v>800</v>
      </c>
    </row>
    <row r="373" spans="1:9" ht="12.75">
      <c r="A373" s="88" t="s">
        <v>31</v>
      </c>
      <c r="B373" s="20" t="s">
        <v>213</v>
      </c>
      <c r="C373" s="20"/>
      <c r="D373" s="38" t="s">
        <v>60</v>
      </c>
      <c r="E373" s="142">
        <f t="shared" si="55"/>
        <v>800</v>
      </c>
      <c r="F373" s="142">
        <f t="shared" si="55"/>
        <v>0</v>
      </c>
      <c r="G373" s="142">
        <f t="shared" si="55"/>
        <v>0</v>
      </c>
      <c r="H373" s="142">
        <f t="shared" si="55"/>
        <v>800</v>
      </c>
      <c r="I373" s="142">
        <f t="shared" si="55"/>
        <v>800</v>
      </c>
    </row>
    <row r="374" spans="1:9" ht="22.5">
      <c r="A374" s="91" t="s">
        <v>31</v>
      </c>
      <c r="B374" s="14" t="s">
        <v>344</v>
      </c>
      <c r="C374" s="14"/>
      <c r="D374" s="35" t="s">
        <v>345</v>
      </c>
      <c r="E374" s="141">
        <f t="shared" si="55"/>
        <v>800</v>
      </c>
      <c r="F374" s="141">
        <f t="shared" si="55"/>
        <v>0</v>
      </c>
      <c r="G374" s="141">
        <f t="shared" si="55"/>
        <v>0</v>
      </c>
      <c r="H374" s="141">
        <f t="shared" si="55"/>
        <v>800</v>
      </c>
      <c r="I374" s="141">
        <f t="shared" si="55"/>
        <v>800</v>
      </c>
    </row>
    <row r="375" spans="1:9" ht="12.75">
      <c r="A375" s="91" t="s">
        <v>31</v>
      </c>
      <c r="B375" s="14" t="s">
        <v>344</v>
      </c>
      <c r="C375" s="14"/>
      <c r="D375" s="53" t="s">
        <v>236</v>
      </c>
      <c r="E375" s="141">
        <f t="shared" si="55"/>
        <v>800</v>
      </c>
      <c r="F375" s="141">
        <f t="shared" si="55"/>
        <v>0</v>
      </c>
      <c r="G375" s="141">
        <f t="shared" si="55"/>
        <v>0</v>
      </c>
      <c r="H375" s="141">
        <f t="shared" si="55"/>
        <v>800</v>
      </c>
      <c r="I375" s="141">
        <f t="shared" si="55"/>
        <v>800</v>
      </c>
    </row>
    <row r="376" spans="1:9" ht="12.75">
      <c r="A376" s="91" t="s">
        <v>31</v>
      </c>
      <c r="B376" s="14" t="s">
        <v>346</v>
      </c>
      <c r="C376" s="14"/>
      <c r="D376" s="35" t="s">
        <v>215</v>
      </c>
      <c r="E376" s="141">
        <f>E377</f>
        <v>800</v>
      </c>
      <c r="F376" s="141">
        <f>F377</f>
        <v>0</v>
      </c>
      <c r="G376" s="141">
        <f>G377</f>
        <v>0</v>
      </c>
      <c r="H376" s="141">
        <f>H377</f>
        <v>800</v>
      </c>
      <c r="I376" s="141">
        <f>I377</f>
        <v>800</v>
      </c>
    </row>
    <row r="377" spans="1:9" ht="13.5" thickBot="1">
      <c r="A377" s="92" t="s">
        <v>31</v>
      </c>
      <c r="B377" s="93" t="s">
        <v>346</v>
      </c>
      <c r="C377" s="93" t="s">
        <v>8</v>
      </c>
      <c r="D377" s="179" t="s">
        <v>9</v>
      </c>
      <c r="E377" s="178">
        <f>ВЕД!F361</f>
        <v>800</v>
      </c>
      <c r="F377" s="178">
        <f>ВЕД!G361</f>
        <v>0</v>
      </c>
      <c r="G377" s="178">
        <f>ВЕД!H361</f>
        <v>0</v>
      </c>
      <c r="H377" s="178">
        <f>ВЕД!I361</f>
        <v>800</v>
      </c>
      <c r="I377" s="207">
        <f>ВЕД!J361</f>
        <v>800</v>
      </c>
    </row>
    <row r="378" spans="1:7" ht="12.75" hidden="1">
      <c r="A378" s="122" t="s">
        <v>27</v>
      </c>
      <c r="B378" s="115"/>
      <c r="C378" s="115"/>
      <c r="D378" s="116" t="s">
        <v>28</v>
      </c>
      <c r="E378" s="123">
        <f>E379</f>
        <v>0</v>
      </c>
      <c r="F378" s="123"/>
      <c r="G378" s="135"/>
    </row>
    <row r="379" spans="1:7" ht="12.75" hidden="1">
      <c r="A379" s="88" t="s">
        <v>29</v>
      </c>
      <c r="B379" s="20"/>
      <c r="C379" s="20"/>
      <c r="D379" s="34" t="s">
        <v>30</v>
      </c>
      <c r="E379" s="70">
        <f aca="true" t="shared" si="56" ref="E379:G385">E380</f>
        <v>0</v>
      </c>
      <c r="F379" s="70" t="e">
        <f t="shared" si="56"/>
        <v>#REF!</v>
      </c>
      <c r="G379" s="81" t="e">
        <f t="shared" si="56"/>
        <v>#REF!</v>
      </c>
    </row>
    <row r="380" spans="1:7" ht="33.75" hidden="1">
      <c r="A380" s="20" t="s">
        <v>29</v>
      </c>
      <c r="B380" s="20" t="s">
        <v>329</v>
      </c>
      <c r="C380" s="20"/>
      <c r="D380" s="34" t="s">
        <v>209</v>
      </c>
      <c r="E380" s="70">
        <f t="shared" si="56"/>
        <v>0</v>
      </c>
      <c r="F380" s="70" t="e">
        <f t="shared" si="56"/>
        <v>#REF!</v>
      </c>
      <c r="G380" s="81" t="e">
        <f t="shared" si="56"/>
        <v>#REF!</v>
      </c>
    </row>
    <row r="381" spans="1:7" ht="33.75" hidden="1">
      <c r="A381" s="14" t="s">
        <v>29</v>
      </c>
      <c r="B381" s="14" t="s">
        <v>330</v>
      </c>
      <c r="C381" s="14"/>
      <c r="D381" s="55" t="s">
        <v>0</v>
      </c>
      <c r="E381" s="71">
        <f t="shared" si="56"/>
        <v>0</v>
      </c>
      <c r="F381" s="71" t="e">
        <f t="shared" si="56"/>
        <v>#REF!</v>
      </c>
      <c r="G381" s="82" t="e">
        <f t="shared" si="56"/>
        <v>#REF!</v>
      </c>
    </row>
    <row r="382" spans="1:7" ht="22.5" hidden="1">
      <c r="A382" s="14" t="s">
        <v>29</v>
      </c>
      <c r="B382" s="14" t="s">
        <v>331</v>
      </c>
      <c r="C382" s="14"/>
      <c r="D382" s="36" t="s">
        <v>149</v>
      </c>
      <c r="E382" s="71">
        <f t="shared" si="56"/>
        <v>0</v>
      </c>
      <c r="F382" s="71" t="e">
        <f t="shared" si="56"/>
        <v>#REF!</v>
      </c>
      <c r="G382" s="82" t="e">
        <f t="shared" si="56"/>
        <v>#REF!</v>
      </c>
    </row>
    <row r="383" spans="1:7" ht="12.75" hidden="1">
      <c r="A383" s="14" t="s">
        <v>29</v>
      </c>
      <c r="B383" s="14" t="s">
        <v>332</v>
      </c>
      <c r="C383" s="14"/>
      <c r="D383" s="35" t="s">
        <v>215</v>
      </c>
      <c r="E383" s="71">
        <f t="shared" si="56"/>
        <v>0</v>
      </c>
      <c r="F383" s="71" t="e">
        <f t="shared" si="56"/>
        <v>#REF!</v>
      </c>
      <c r="G383" s="82" t="e">
        <f t="shared" si="56"/>
        <v>#REF!</v>
      </c>
    </row>
    <row r="384" spans="1:7" ht="22.5" hidden="1">
      <c r="A384" s="14" t="s">
        <v>29</v>
      </c>
      <c r="B384" s="14" t="s">
        <v>333</v>
      </c>
      <c r="C384" s="14"/>
      <c r="D384" s="36" t="s">
        <v>334</v>
      </c>
      <c r="E384" s="71">
        <f t="shared" si="56"/>
        <v>0</v>
      </c>
      <c r="F384" s="71" t="e">
        <f t="shared" si="56"/>
        <v>#REF!</v>
      </c>
      <c r="G384" s="82" t="e">
        <f t="shared" si="56"/>
        <v>#REF!</v>
      </c>
    </row>
    <row r="385" spans="1:7" ht="14.25" customHeight="1" hidden="1">
      <c r="A385" s="14" t="s">
        <v>29</v>
      </c>
      <c r="B385" s="14" t="s">
        <v>335</v>
      </c>
      <c r="C385" s="14"/>
      <c r="D385" s="36" t="s">
        <v>64</v>
      </c>
      <c r="E385" s="71">
        <f t="shared" si="56"/>
        <v>0</v>
      </c>
      <c r="F385" s="71" t="e">
        <f t="shared" si="56"/>
        <v>#REF!</v>
      </c>
      <c r="G385" s="82" t="e">
        <f t="shared" si="56"/>
        <v>#REF!</v>
      </c>
    </row>
    <row r="386" spans="1:7" ht="18" customHeight="1" hidden="1">
      <c r="A386" s="14" t="s">
        <v>29</v>
      </c>
      <c r="B386" s="14" t="s">
        <v>335</v>
      </c>
      <c r="C386" s="14" t="s">
        <v>55</v>
      </c>
      <c r="D386" s="36" t="s">
        <v>56</v>
      </c>
      <c r="E386" s="71">
        <f>ВЕД!F370</f>
        <v>0</v>
      </c>
      <c r="F386" s="71" t="e">
        <f>#REF!</f>
        <v>#REF!</v>
      </c>
      <c r="G386" s="82" t="e">
        <f>#REF!</f>
        <v>#REF!</v>
      </c>
    </row>
    <row r="387" spans="1:7" ht="12.75" hidden="1">
      <c r="A387" s="88" t="s">
        <v>40</v>
      </c>
      <c r="B387" s="20"/>
      <c r="C387" s="20"/>
      <c r="D387" s="34" t="s">
        <v>37</v>
      </c>
      <c r="E387" s="73">
        <f>E388</f>
        <v>0</v>
      </c>
      <c r="F387" s="73">
        <f>F388</f>
        <v>0</v>
      </c>
      <c r="G387" s="84">
        <f>G388</f>
        <v>0</v>
      </c>
    </row>
    <row r="388" spans="1:7" ht="12.75" hidden="1">
      <c r="A388" s="88" t="s">
        <v>41</v>
      </c>
      <c r="B388" s="20"/>
      <c r="C388" s="20"/>
      <c r="D388" s="34" t="s">
        <v>42</v>
      </c>
      <c r="E388" s="72">
        <f>E390</f>
        <v>0</v>
      </c>
      <c r="F388" s="72">
        <f>F390</f>
        <v>0</v>
      </c>
      <c r="G388" s="83">
        <f>G390</f>
        <v>0</v>
      </c>
    </row>
    <row r="389" spans="1:7" ht="12.75" hidden="1">
      <c r="A389" s="88" t="s">
        <v>41</v>
      </c>
      <c r="B389" s="14" t="s">
        <v>100</v>
      </c>
      <c r="C389" s="14"/>
      <c r="D389" s="35" t="s">
        <v>9</v>
      </c>
      <c r="E389" s="72">
        <f>E390</f>
        <v>0</v>
      </c>
      <c r="F389" s="72">
        <f aca="true" t="shared" si="57" ref="F389:G392">F390</f>
        <v>0</v>
      </c>
      <c r="G389" s="83">
        <f t="shared" si="57"/>
        <v>0</v>
      </c>
    </row>
    <row r="390" spans="1:7" ht="33.75" hidden="1">
      <c r="A390" s="91" t="s">
        <v>41</v>
      </c>
      <c r="B390" s="14" t="s">
        <v>101</v>
      </c>
      <c r="C390" s="14"/>
      <c r="D390" s="35" t="s">
        <v>104</v>
      </c>
      <c r="E390" s="72">
        <f>E391</f>
        <v>0</v>
      </c>
      <c r="F390" s="72">
        <f t="shared" si="57"/>
        <v>0</v>
      </c>
      <c r="G390" s="83">
        <f t="shared" si="57"/>
        <v>0</v>
      </c>
    </row>
    <row r="391" spans="1:7" ht="45" hidden="1">
      <c r="A391" s="91" t="s">
        <v>41</v>
      </c>
      <c r="B391" s="14" t="s">
        <v>102</v>
      </c>
      <c r="C391" s="14"/>
      <c r="D391" s="35" t="s">
        <v>103</v>
      </c>
      <c r="E391" s="72">
        <f>E392</f>
        <v>0</v>
      </c>
      <c r="F391" s="72">
        <f t="shared" si="57"/>
        <v>0</v>
      </c>
      <c r="G391" s="83">
        <f t="shared" si="57"/>
        <v>0</v>
      </c>
    </row>
    <row r="392" spans="1:7" ht="12.75" hidden="1">
      <c r="A392" s="91" t="s">
        <v>41</v>
      </c>
      <c r="B392" s="14" t="s">
        <v>102</v>
      </c>
      <c r="C392" s="14" t="s">
        <v>8</v>
      </c>
      <c r="D392" s="35" t="s">
        <v>9</v>
      </c>
      <c r="E392" s="72">
        <f>E393</f>
        <v>0</v>
      </c>
      <c r="F392" s="72">
        <f t="shared" si="57"/>
        <v>0</v>
      </c>
      <c r="G392" s="83">
        <f t="shared" si="57"/>
        <v>0</v>
      </c>
    </row>
    <row r="393" spans="1:7" ht="12.75" hidden="1">
      <c r="A393" s="91" t="s">
        <v>41</v>
      </c>
      <c r="B393" s="14" t="s">
        <v>102</v>
      </c>
      <c r="C393" s="14" t="s">
        <v>88</v>
      </c>
      <c r="D393" s="35" t="s">
        <v>89</v>
      </c>
      <c r="E393" s="72">
        <f>ВЕД!F377</f>
        <v>0</v>
      </c>
      <c r="F393" s="72">
        <f>ВЕД!G377</f>
        <v>0</v>
      </c>
      <c r="G393" s="83">
        <f>ВЕД!H377</f>
        <v>0</v>
      </c>
    </row>
    <row r="394" spans="1:7" ht="12.75" hidden="1">
      <c r="A394" s="88" t="s">
        <v>43</v>
      </c>
      <c r="B394" s="14"/>
      <c r="C394" s="18"/>
      <c r="D394" s="34" t="s">
        <v>33</v>
      </c>
      <c r="E394" s="70">
        <f>E395</f>
        <v>0</v>
      </c>
      <c r="F394" s="70">
        <f>F395</f>
        <v>0</v>
      </c>
      <c r="G394" s="81">
        <f>G395</f>
        <v>0</v>
      </c>
    </row>
    <row r="395" spans="1:7" ht="18" customHeight="1" hidden="1">
      <c r="A395" s="88" t="s">
        <v>44</v>
      </c>
      <c r="B395" s="14"/>
      <c r="C395" s="18"/>
      <c r="D395" s="34" t="s">
        <v>51</v>
      </c>
      <c r="E395" s="70">
        <f>E398</f>
        <v>0</v>
      </c>
      <c r="F395" s="70">
        <f>F398</f>
        <v>0</v>
      </c>
      <c r="G395" s="81">
        <f>G398</f>
        <v>0</v>
      </c>
    </row>
    <row r="396" spans="1:7" ht="12.75" hidden="1">
      <c r="A396" s="88" t="s">
        <v>44</v>
      </c>
      <c r="B396" s="14" t="s">
        <v>97</v>
      </c>
      <c r="C396" s="7"/>
      <c r="D396" s="35" t="s">
        <v>98</v>
      </c>
      <c r="E396" s="70">
        <f>E397</f>
        <v>0</v>
      </c>
      <c r="F396" s="70">
        <f aca="true" t="shared" si="58" ref="F396:G398">F397</f>
        <v>0</v>
      </c>
      <c r="G396" s="81">
        <f t="shared" si="58"/>
        <v>0</v>
      </c>
    </row>
    <row r="397" spans="1:7" ht="12.75" hidden="1">
      <c r="A397" s="88" t="s">
        <v>44</v>
      </c>
      <c r="B397" s="14" t="s">
        <v>99</v>
      </c>
      <c r="C397" s="18"/>
      <c r="D397" s="36" t="s">
        <v>34</v>
      </c>
      <c r="E397" s="70">
        <f>E398</f>
        <v>0</v>
      </c>
      <c r="F397" s="70">
        <f t="shared" si="58"/>
        <v>0</v>
      </c>
      <c r="G397" s="81">
        <f t="shared" si="58"/>
        <v>0</v>
      </c>
    </row>
    <row r="398" spans="1:7" ht="12.75" hidden="1">
      <c r="A398" s="91" t="s">
        <v>44</v>
      </c>
      <c r="B398" s="14" t="s">
        <v>99</v>
      </c>
      <c r="C398" s="7">
        <v>700</v>
      </c>
      <c r="D398" s="36" t="s">
        <v>7</v>
      </c>
      <c r="E398" s="71">
        <f>E399</f>
        <v>0</v>
      </c>
      <c r="F398" s="71">
        <f t="shared" si="58"/>
        <v>0</v>
      </c>
      <c r="G398" s="82">
        <f t="shared" si="58"/>
        <v>0</v>
      </c>
    </row>
    <row r="399" spans="1:7" ht="13.5" hidden="1" thickBot="1">
      <c r="A399" s="92" t="s">
        <v>44</v>
      </c>
      <c r="B399" s="93" t="s">
        <v>99</v>
      </c>
      <c r="C399" s="93" t="s">
        <v>49</v>
      </c>
      <c r="D399" s="94" t="s">
        <v>50</v>
      </c>
      <c r="E399" s="95">
        <f>ВЕД!F383</f>
        <v>0</v>
      </c>
      <c r="F399" s="95">
        <f>ВЕД!G383</f>
        <v>0</v>
      </c>
      <c r="G399" s="86">
        <f>ВЕД!H383</f>
        <v>0</v>
      </c>
    </row>
  </sheetData>
  <sheetProtection/>
  <mergeCells count="17">
    <mergeCell ref="D8:I8"/>
    <mergeCell ref="A10:I11"/>
    <mergeCell ref="D1:I1"/>
    <mergeCell ref="D5:I5"/>
    <mergeCell ref="D6:I6"/>
    <mergeCell ref="D7:I7"/>
    <mergeCell ref="D2:I2"/>
    <mergeCell ref="D3:I3"/>
    <mergeCell ref="D4:I4"/>
    <mergeCell ref="F14:G14"/>
    <mergeCell ref="A13:A15"/>
    <mergeCell ref="B13:B15"/>
    <mergeCell ref="C13:C15"/>
    <mergeCell ref="D13:D15"/>
    <mergeCell ref="E13:I13"/>
    <mergeCell ref="E14:E15"/>
    <mergeCell ref="H14:I14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2"/>
  <sheetViews>
    <sheetView tabSelected="1" view="pageBreakPreview" zoomScale="120" zoomScaleSheetLayoutView="120" zoomScalePageLayoutView="0" workbookViewId="0" topLeftCell="C1">
      <selection activeCell="C3" sqref="C3:H3"/>
    </sheetView>
  </sheetViews>
  <sheetFormatPr defaultColWidth="9.00390625" defaultRowHeight="12.75"/>
  <cols>
    <col min="1" max="1" width="9.875" style="31" customWidth="1"/>
    <col min="2" max="2" width="5.00390625" style="0" customWidth="1"/>
    <col min="3" max="3" width="54.875" style="3" customWidth="1"/>
    <col min="4" max="4" width="16.75390625" style="180" customWidth="1"/>
    <col min="5" max="6" width="16.75390625" style="180" hidden="1" customWidth="1"/>
    <col min="7" max="8" width="16.75390625" style="180" customWidth="1"/>
    <col min="9" max="9" width="11.375" style="16" customWidth="1"/>
  </cols>
  <sheetData>
    <row r="1" spans="1:8" ht="12.75">
      <c r="A1" s="19"/>
      <c r="B1" s="19"/>
      <c r="C1" s="254" t="s">
        <v>488</v>
      </c>
      <c r="D1" s="254"/>
      <c r="E1" s="255"/>
      <c r="F1" s="255"/>
      <c r="G1" s="233"/>
      <c r="H1" s="233"/>
    </row>
    <row r="2" spans="1:8" ht="12.75">
      <c r="A2" s="19"/>
      <c r="B2" s="19"/>
      <c r="C2" s="211" t="s">
        <v>474</v>
      </c>
      <c r="D2" s="211"/>
      <c r="E2" s="210"/>
      <c r="F2" s="210"/>
      <c r="G2" s="210"/>
      <c r="H2" s="210"/>
    </row>
    <row r="3" spans="1:8" ht="12.75">
      <c r="A3" s="19"/>
      <c r="B3" s="19"/>
      <c r="C3" s="216" t="s">
        <v>489</v>
      </c>
      <c r="D3" s="217"/>
      <c r="E3" s="217"/>
      <c r="F3" s="217"/>
      <c r="G3" s="217"/>
      <c r="H3" s="217"/>
    </row>
    <row r="4" spans="1:8" ht="12.75">
      <c r="A4" s="19"/>
      <c r="B4" s="19"/>
      <c r="C4" s="216" t="s">
        <v>475</v>
      </c>
      <c r="D4" s="217"/>
      <c r="E4" s="217"/>
      <c r="F4" s="217"/>
      <c r="G4" s="217"/>
      <c r="H4" s="217"/>
    </row>
    <row r="5" spans="1:13" ht="12.75" customHeight="1">
      <c r="A5" s="19"/>
      <c r="B5" s="19"/>
      <c r="C5" s="211" t="s">
        <v>476</v>
      </c>
      <c r="D5" s="211"/>
      <c r="E5" s="233"/>
      <c r="F5" s="233"/>
      <c r="G5" s="233"/>
      <c r="H5" s="233"/>
      <c r="I5" s="1"/>
      <c r="J5" s="1"/>
      <c r="K5" s="1"/>
      <c r="L5" s="1"/>
      <c r="M5" s="1"/>
    </row>
    <row r="6" spans="1:13" ht="12.75">
      <c r="A6" s="19"/>
      <c r="B6" s="19"/>
      <c r="C6" s="211" t="s">
        <v>471</v>
      </c>
      <c r="D6" s="210"/>
      <c r="E6" s="210"/>
      <c r="F6" s="210"/>
      <c r="G6" s="210"/>
      <c r="H6" s="210"/>
      <c r="I6" s="1"/>
      <c r="J6" s="1"/>
      <c r="K6" s="1"/>
      <c r="L6" s="1"/>
      <c r="M6" s="1"/>
    </row>
    <row r="7" spans="1:13" ht="12.75">
      <c r="A7" s="19"/>
      <c r="B7" s="19"/>
      <c r="C7" s="211" t="s">
        <v>453</v>
      </c>
      <c r="D7" s="211"/>
      <c r="E7" s="210"/>
      <c r="F7" s="210"/>
      <c r="G7" s="210"/>
      <c r="H7" s="210"/>
      <c r="I7" s="1"/>
      <c r="J7" s="1"/>
      <c r="K7" s="1"/>
      <c r="L7" s="1"/>
      <c r="M7" s="1"/>
    </row>
    <row r="8" spans="1:13" ht="12.75">
      <c r="A8" s="19"/>
      <c r="B8" s="17"/>
      <c r="C8" s="211" t="s">
        <v>450</v>
      </c>
      <c r="D8" s="211"/>
      <c r="E8" s="233"/>
      <c r="F8" s="233"/>
      <c r="G8" s="233"/>
      <c r="H8" s="233"/>
      <c r="I8" s="2"/>
      <c r="J8" s="2"/>
      <c r="K8" s="2"/>
      <c r="L8" s="2"/>
      <c r="M8" s="2"/>
    </row>
    <row r="9" spans="1:13" ht="12.75">
      <c r="A9" s="19"/>
      <c r="B9" s="17"/>
      <c r="C9" s="211"/>
      <c r="D9" s="211"/>
      <c r="E9" s="63"/>
      <c r="F9" s="63"/>
      <c r="G9" s="63"/>
      <c r="H9" s="63"/>
      <c r="I9" s="2"/>
      <c r="J9" s="2"/>
      <c r="K9" s="2"/>
      <c r="L9" s="2"/>
      <c r="M9" s="2"/>
    </row>
    <row r="10" spans="1:13" ht="12.75">
      <c r="A10" s="225" t="s">
        <v>456</v>
      </c>
      <c r="B10" s="225"/>
      <c r="C10" s="225"/>
      <c r="D10" s="225"/>
      <c r="E10" s="265"/>
      <c r="F10" s="265"/>
      <c r="G10" s="265"/>
      <c r="H10" s="265"/>
      <c r="I10" s="2"/>
      <c r="J10" s="2"/>
      <c r="K10" s="2"/>
      <c r="L10" s="2"/>
      <c r="M10" s="2"/>
    </row>
    <row r="11" spans="1:8" ht="24" customHeight="1">
      <c r="A11" s="225"/>
      <c r="B11" s="225"/>
      <c r="C11" s="225"/>
      <c r="D11" s="225"/>
      <c r="E11" s="265"/>
      <c r="F11" s="265"/>
      <c r="G11" s="265"/>
      <c r="H11" s="265"/>
    </row>
    <row r="12" spans="1:8" ht="13.5" thickBot="1">
      <c r="A12" s="64"/>
      <c r="B12" s="64"/>
      <c r="C12" s="64"/>
      <c r="D12" s="64"/>
      <c r="E12" s="64"/>
      <c r="F12" s="64"/>
      <c r="G12" s="64"/>
      <c r="H12" s="64"/>
    </row>
    <row r="13" spans="1:8" ht="11.25" customHeight="1" thickBot="1">
      <c r="A13" s="234" t="s">
        <v>12</v>
      </c>
      <c r="B13" s="248" t="s">
        <v>13</v>
      </c>
      <c r="C13" s="250" t="s">
        <v>14</v>
      </c>
      <c r="D13" s="238" t="s">
        <v>391</v>
      </c>
      <c r="E13" s="239"/>
      <c r="F13" s="239"/>
      <c r="G13" s="240"/>
      <c r="H13" s="241"/>
    </row>
    <row r="14" spans="1:8" ht="8.25" customHeight="1">
      <c r="A14" s="235"/>
      <c r="B14" s="249"/>
      <c r="C14" s="251"/>
      <c r="D14" s="242" t="s">
        <v>390</v>
      </c>
      <c r="E14" s="252" t="s">
        <v>175</v>
      </c>
      <c r="F14" s="253"/>
      <c r="G14" s="244" t="s">
        <v>175</v>
      </c>
      <c r="H14" s="245"/>
    </row>
    <row r="15" spans="1:10" ht="6.75" customHeight="1" thickBot="1">
      <c r="A15" s="235"/>
      <c r="B15" s="249"/>
      <c r="C15" s="251"/>
      <c r="D15" s="243"/>
      <c r="E15" s="229" t="s">
        <v>176</v>
      </c>
      <c r="F15" s="231" t="s">
        <v>177</v>
      </c>
      <c r="G15" s="246"/>
      <c r="H15" s="247"/>
      <c r="I15" s="2"/>
      <c r="J15" s="39"/>
    </row>
    <row r="16" spans="1:10" ht="13.5" thickBot="1">
      <c r="A16" s="235"/>
      <c r="B16" s="249"/>
      <c r="C16" s="251"/>
      <c r="D16" s="243"/>
      <c r="E16" s="230"/>
      <c r="F16" s="232"/>
      <c r="G16" s="166" t="s">
        <v>415</v>
      </c>
      <c r="H16" s="166" t="s">
        <v>452</v>
      </c>
      <c r="I16" s="40"/>
      <c r="J16" s="2"/>
    </row>
    <row r="17" spans="1:10" s="6" customFormat="1" ht="13.5" thickBot="1">
      <c r="A17" s="172"/>
      <c r="B17" s="170"/>
      <c r="C17" s="167" t="s">
        <v>35</v>
      </c>
      <c r="D17" s="168">
        <f>D18+D33+D65+D139+D154+D179+D207+D215</f>
        <v>24048.45</v>
      </c>
      <c r="E17" s="168" t="e">
        <f>E18+E33+E65+E139+E154+E179+E207+E215</f>
        <v>#REF!</v>
      </c>
      <c r="F17" s="168" t="e">
        <f>F18+F33+F65+F139+F154+F179+F207+F215</f>
        <v>#REF!</v>
      </c>
      <c r="G17" s="168">
        <f>G18+G33+G65+G139+G154+G179+G207+G215</f>
        <v>19032.45</v>
      </c>
      <c r="H17" s="168">
        <f>H18+H33+H65+H139+H154+H179+H207+H215</f>
        <v>18622.15</v>
      </c>
      <c r="I17" s="40">
        <f>SUM(I18:L226)</f>
        <v>0</v>
      </c>
      <c r="J17" s="41"/>
    </row>
    <row r="18" spans="1:10" s="6" customFormat="1" ht="33.75">
      <c r="A18" s="88" t="s">
        <v>237</v>
      </c>
      <c r="B18" s="20"/>
      <c r="C18" s="34" t="s">
        <v>442</v>
      </c>
      <c r="D18" s="114">
        <f>D19+D28</f>
        <v>270</v>
      </c>
      <c r="E18" s="114">
        <f>E19+E28</f>
        <v>0</v>
      </c>
      <c r="F18" s="114">
        <f>F19+F28</f>
        <v>0</v>
      </c>
      <c r="G18" s="114">
        <f>G19+G28</f>
        <v>200</v>
      </c>
      <c r="H18" s="114">
        <f>H19+H28</f>
        <v>270</v>
      </c>
      <c r="I18" s="40"/>
      <c r="J18" s="41"/>
    </row>
    <row r="19" spans="1:10" s="6" customFormat="1" ht="21.75">
      <c r="A19" s="88" t="s">
        <v>238</v>
      </c>
      <c r="B19" s="20"/>
      <c r="C19" s="175" t="s">
        <v>6</v>
      </c>
      <c r="D19" s="114">
        <f>D20+D24</f>
        <v>200</v>
      </c>
      <c r="E19" s="114">
        <f>E20+E24</f>
        <v>0</v>
      </c>
      <c r="F19" s="114">
        <f>F20+F24</f>
        <v>0</v>
      </c>
      <c r="G19" s="114">
        <f>G20+G24</f>
        <v>200</v>
      </c>
      <c r="H19" s="114">
        <f>H20+H24</f>
        <v>200</v>
      </c>
      <c r="I19" s="40"/>
      <c r="J19" s="41"/>
    </row>
    <row r="20" spans="1:10" s="6" customFormat="1" ht="45">
      <c r="A20" s="91" t="s">
        <v>239</v>
      </c>
      <c r="B20" s="51"/>
      <c r="C20" s="36" t="s">
        <v>112</v>
      </c>
      <c r="D20" s="182">
        <f aca="true" t="shared" si="0" ref="D20:H21">D21</f>
        <v>200</v>
      </c>
      <c r="E20" s="182">
        <f t="shared" si="0"/>
        <v>0</v>
      </c>
      <c r="F20" s="182">
        <f t="shared" si="0"/>
        <v>0</v>
      </c>
      <c r="G20" s="182">
        <f t="shared" si="0"/>
        <v>200</v>
      </c>
      <c r="H20" s="182">
        <f t="shared" si="0"/>
        <v>200</v>
      </c>
      <c r="I20" s="40"/>
      <c r="J20" s="41"/>
    </row>
    <row r="21" spans="1:10" s="6" customFormat="1" ht="12.75">
      <c r="A21" s="91" t="s">
        <v>240</v>
      </c>
      <c r="B21" s="51"/>
      <c r="C21" s="35" t="s">
        <v>215</v>
      </c>
      <c r="D21" s="182">
        <f t="shared" si="0"/>
        <v>200</v>
      </c>
      <c r="E21" s="182">
        <f t="shared" si="0"/>
        <v>0</v>
      </c>
      <c r="F21" s="182">
        <f t="shared" si="0"/>
        <v>0</v>
      </c>
      <c r="G21" s="182">
        <f t="shared" si="0"/>
        <v>200</v>
      </c>
      <c r="H21" s="182">
        <f t="shared" si="0"/>
        <v>200</v>
      </c>
      <c r="I21" s="40"/>
      <c r="J21" s="41"/>
    </row>
    <row r="22" spans="1:10" s="6" customFormat="1" ht="33.75">
      <c r="A22" s="91" t="s">
        <v>241</v>
      </c>
      <c r="B22" s="51"/>
      <c r="C22" s="55" t="s">
        <v>113</v>
      </c>
      <c r="D22" s="182">
        <f>D23</f>
        <v>200</v>
      </c>
      <c r="E22" s="182">
        <f>E23</f>
        <v>0</v>
      </c>
      <c r="F22" s="182">
        <f>F23</f>
        <v>0</v>
      </c>
      <c r="G22" s="182">
        <f>G23</f>
        <v>200</v>
      </c>
      <c r="H22" s="182">
        <f>H23</f>
        <v>200</v>
      </c>
      <c r="I22" s="40"/>
      <c r="J22" s="41"/>
    </row>
    <row r="23" spans="1:10" s="6" customFormat="1" ht="22.5">
      <c r="A23" s="91" t="s">
        <v>241</v>
      </c>
      <c r="B23" s="14" t="s">
        <v>55</v>
      </c>
      <c r="C23" s="36" t="s">
        <v>413</v>
      </c>
      <c r="D23" s="182">
        <f>ЦСР!E85</f>
        <v>200</v>
      </c>
      <c r="E23" s="182">
        <f>ЦСР!F85</f>
        <v>0</v>
      </c>
      <c r="F23" s="182">
        <f>ЦСР!G85</f>
        <v>0</v>
      </c>
      <c r="G23" s="182">
        <f>ЦСР!H85</f>
        <v>200</v>
      </c>
      <c r="H23" s="182">
        <f>ЦСР!I85</f>
        <v>200</v>
      </c>
      <c r="I23" s="40"/>
      <c r="J23" s="41"/>
    </row>
    <row r="24" spans="1:10" s="6" customFormat="1" ht="33.75" hidden="1">
      <c r="A24" s="91" t="s">
        <v>242</v>
      </c>
      <c r="B24" s="51"/>
      <c r="C24" s="36" t="s">
        <v>114</v>
      </c>
      <c r="D24" s="182">
        <f aca="true" t="shared" si="1" ref="D24:H25">D25</f>
        <v>0</v>
      </c>
      <c r="E24" s="182">
        <f t="shared" si="1"/>
        <v>0</v>
      </c>
      <c r="F24" s="182">
        <f t="shared" si="1"/>
        <v>0</v>
      </c>
      <c r="G24" s="182">
        <f t="shared" si="1"/>
        <v>0</v>
      </c>
      <c r="H24" s="182">
        <f t="shared" si="1"/>
        <v>0</v>
      </c>
      <c r="I24" s="40"/>
      <c r="J24" s="41"/>
    </row>
    <row r="25" spans="1:10" s="6" customFormat="1" ht="12.75" hidden="1">
      <c r="A25" s="91" t="s">
        <v>243</v>
      </c>
      <c r="B25" s="51"/>
      <c r="C25" s="35" t="s">
        <v>215</v>
      </c>
      <c r="D25" s="182">
        <f t="shared" si="1"/>
        <v>0</v>
      </c>
      <c r="E25" s="182">
        <f t="shared" si="1"/>
        <v>0</v>
      </c>
      <c r="F25" s="182">
        <f t="shared" si="1"/>
        <v>0</v>
      </c>
      <c r="G25" s="182">
        <f t="shared" si="1"/>
        <v>0</v>
      </c>
      <c r="H25" s="182">
        <f t="shared" si="1"/>
        <v>0</v>
      </c>
      <c r="I25" s="40"/>
      <c r="J25" s="41"/>
    </row>
    <row r="26" spans="1:10" s="6" customFormat="1" ht="33.75" hidden="1">
      <c r="A26" s="91" t="s">
        <v>244</v>
      </c>
      <c r="B26" s="51"/>
      <c r="C26" s="55" t="s">
        <v>115</v>
      </c>
      <c r="D26" s="182">
        <f>D27</f>
        <v>0</v>
      </c>
      <c r="E26" s="182">
        <f>E27</f>
        <v>0</v>
      </c>
      <c r="F26" s="182">
        <f>F27</f>
        <v>0</v>
      </c>
      <c r="G26" s="182">
        <f>G27</f>
        <v>0</v>
      </c>
      <c r="H26" s="182">
        <f>H27</f>
        <v>0</v>
      </c>
      <c r="I26" s="40"/>
      <c r="J26" s="41"/>
    </row>
    <row r="27" spans="1:10" s="6" customFormat="1" ht="22.5" hidden="1">
      <c r="A27" s="91" t="s">
        <v>244</v>
      </c>
      <c r="B27" s="14" t="s">
        <v>55</v>
      </c>
      <c r="C27" s="36" t="s">
        <v>413</v>
      </c>
      <c r="D27" s="182">
        <f>ЦСР!E89</f>
        <v>0</v>
      </c>
      <c r="E27" s="182">
        <f>ЦСР!F89</f>
        <v>0</v>
      </c>
      <c r="F27" s="182">
        <f>ЦСР!G89</f>
        <v>0</v>
      </c>
      <c r="G27" s="182">
        <f>ЦСР!H89</f>
        <v>0</v>
      </c>
      <c r="H27" s="182">
        <f>ЦСР!I89</f>
        <v>0</v>
      </c>
      <c r="I27" s="40"/>
      <c r="J27" s="41"/>
    </row>
    <row r="28" spans="1:10" s="6" customFormat="1" ht="18.75" customHeight="1">
      <c r="A28" s="88" t="s">
        <v>245</v>
      </c>
      <c r="B28" s="20"/>
      <c r="C28" s="176" t="s">
        <v>68</v>
      </c>
      <c r="D28" s="114">
        <f aca="true" t="shared" si="2" ref="D28:H30">D29</f>
        <v>70</v>
      </c>
      <c r="E28" s="114">
        <f t="shared" si="2"/>
        <v>0</v>
      </c>
      <c r="F28" s="114">
        <f t="shared" si="2"/>
        <v>0</v>
      </c>
      <c r="G28" s="114">
        <f t="shared" si="2"/>
        <v>0</v>
      </c>
      <c r="H28" s="114">
        <f t="shared" si="2"/>
        <v>70</v>
      </c>
      <c r="I28" s="40"/>
      <c r="J28" s="41"/>
    </row>
    <row r="29" spans="1:10" s="6" customFormat="1" ht="22.5">
      <c r="A29" s="91" t="s">
        <v>246</v>
      </c>
      <c r="B29" s="14"/>
      <c r="C29" s="36" t="s">
        <v>119</v>
      </c>
      <c r="D29" s="182">
        <f t="shared" si="2"/>
        <v>70</v>
      </c>
      <c r="E29" s="182">
        <f t="shared" si="2"/>
        <v>0</v>
      </c>
      <c r="F29" s="182">
        <f t="shared" si="2"/>
        <v>0</v>
      </c>
      <c r="G29" s="182">
        <f t="shared" si="2"/>
        <v>0</v>
      </c>
      <c r="H29" s="182">
        <f t="shared" si="2"/>
        <v>70</v>
      </c>
      <c r="I29" s="40"/>
      <c r="J29" s="41"/>
    </row>
    <row r="30" spans="1:10" s="6" customFormat="1" ht="12.75">
      <c r="A30" s="91" t="s">
        <v>247</v>
      </c>
      <c r="B30" s="14"/>
      <c r="C30" s="35" t="s">
        <v>215</v>
      </c>
      <c r="D30" s="182">
        <f t="shared" si="2"/>
        <v>70</v>
      </c>
      <c r="E30" s="182">
        <f t="shared" si="2"/>
        <v>0</v>
      </c>
      <c r="F30" s="182">
        <f t="shared" si="2"/>
        <v>0</v>
      </c>
      <c r="G30" s="182">
        <f t="shared" si="2"/>
        <v>0</v>
      </c>
      <c r="H30" s="182">
        <f t="shared" si="2"/>
        <v>70</v>
      </c>
      <c r="I30" s="40"/>
      <c r="J30" s="41"/>
    </row>
    <row r="31" spans="1:10" s="6" customFormat="1" ht="22.5">
      <c r="A31" s="91" t="s">
        <v>248</v>
      </c>
      <c r="B31" s="14"/>
      <c r="C31" s="55" t="s">
        <v>120</v>
      </c>
      <c r="D31" s="182">
        <f>D32</f>
        <v>70</v>
      </c>
      <c r="E31" s="182">
        <f>E32</f>
        <v>0</v>
      </c>
      <c r="F31" s="182">
        <f>F32</f>
        <v>0</v>
      </c>
      <c r="G31" s="182">
        <f>G32</f>
        <v>0</v>
      </c>
      <c r="H31" s="182">
        <f>H32</f>
        <v>70</v>
      </c>
      <c r="I31" s="40"/>
      <c r="J31" s="41"/>
    </row>
    <row r="32" spans="1:10" s="6" customFormat="1" ht="22.5">
      <c r="A32" s="91" t="s">
        <v>248</v>
      </c>
      <c r="B32" s="14" t="s">
        <v>55</v>
      </c>
      <c r="C32" s="36" t="s">
        <v>413</v>
      </c>
      <c r="D32" s="182">
        <f>ЦСР!E96</f>
        <v>70</v>
      </c>
      <c r="E32" s="182">
        <f>ЦСР!F96</f>
        <v>0</v>
      </c>
      <c r="F32" s="182">
        <f>ЦСР!G96</f>
        <v>0</v>
      </c>
      <c r="G32" s="182">
        <f>ЦСР!H96</f>
        <v>0</v>
      </c>
      <c r="H32" s="182">
        <f>ЦСР!I96</f>
        <v>70</v>
      </c>
      <c r="I32" s="40"/>
      <c r="J32" s="41"/>
    </row>
    <row r="33" spans="1:10" s="6" customFormat="1" ht="33.75">
      <c r="A33" s="88" t="s">
        <v>254</v>
      </c>
      <c r="B33" s="20"/>
      <c r="C33" s="38" t="s">
        <v>444</v>
      </c>
      <c r="D33" s="114">
        <f>D34+D54+D60</f>
        <v>11223.9</v>
      </c>
      <c r="E33" s="114" t="e">
        <f>E34+E54+E60</f>
        <v>#REF!</v>
      </c>
      <c r="F33" s="114" t="e">
        <f>F34+F54+F60</f>
        <v>#REF!</v>
      </c>
      <c r="G33" s="114">
        <f>G34+G54+G60</f>
        <v>8407</v>
      </c>
      <c r="H33" s="114">
        <f>H34+H54+H60</f>
        <v>7920.5</v>
      </c>
      <c r="I33" s="40"/>
      <c r="J33" s="41"/>
    </row>
    <row r="34" spans="1:10" s="6" customFormat="1" ht="32.25">
      <c r="A34" s="88" t="s">
        <v>259</v>
      </c>
      <c r="B34" s="20"/>
      <c r="C34" s="176" t="s">
        <v>4</v>
      </c>
      <c r="D34" s="114">
        <f>D35+D47</f>
        <v>10723.9</v>
      </c>
      <c r="E34" s="114" t="e">
        <f>E35+E47</f>
        <v>#REF!</v>
      </c>
      <c r="F34" s="114" t="e">
        <f>F35+F47</f>
        <v>#REF!</v>
      </c>
      <c r="G34" s="114">
        <f>G35+G47</f>
        <v>7610</v>
      </c>
      <c r="H34" s="114">
        <f>H35+H47</f>
        <v>7120.5</v>
      </c>
      <c r="I34" s="40"/>
      <c r="J34" s="41"/>
    </row>
    <row r="35" spans="1:10" s="6" customFormat="1" ht="12.75">
      <c r="A35" s="91" t="s">
        <v>260</v>
      </c>
      <c r="B35" s="14"/>
      <c r="C35" s="53" t="s">
        <v>128</v>
      </c>
      <c r="D35" s="182">
        <f>D36+D44</f>
        <v>10463.9</v>
      </c>
      <c r="E35" s="182" t="e">
        <f>E36+E44</f>
        <v>#REF!</v>
      </c>
      <c r="F35" s="182" t="e">
        <f>F36+F44</f>
        <v>#REF!</v>
      </c>
      <c r="G35" s="182">
        <f>G36+G44</f>
        <v>7460</v>
      </c>
      <c r="H35" s="182">
        <f>H36+H44</f>
        <v>6970.5</v>
      </c>
      <c r="I35" s="40"/>
      <c r="J35" s="41"/>
    </row>
    <row r="36" spans="1:10" s="6" customFormat="1" ht="12.75">
      <c r="A36" s="91" t="s">
        <v>261</v>
      </c>
      <c r="B36" s="14"/>
      <c r="C36" s="35" t="s">
        <v>215</v>
      </c>
      <c r="D36" s="182">
        <f>D37+D40+D42</f>
        <v>2490</v>
      </c>
      <c r="E36" s="182" t="e">
        <f>E37+E40+E42</f>
        <v>#REF!</v>
      </c>
      <c r="F36" s="182" t="e">
        <f>F37+F40+F42</f>
        <v>#REF!</v>
      </c>
      <c r="G36" s="182">
        <f>G37+G40+G42</f>
        <v>2790</v>
      </c>
      <c r="H36" s="182">
        <f>H37+H40+H42</f>
        <v>2500.5</v>
      </c>
      <c r="I36" s="40"/>
      <c r="J36" s="41"/>
    </row>
    <row r="37" spans="1:10" s="6" customFormat="1" ht="22.5">
      <c r="A37" s="91" t="s">
        <v>262</v>
      </c>
      <c r="B37" s="14"/>
      <c r="C37" s="53" t="s">
        <v>136</v>
      </c>
      <c r="D37" s="182">
        <f>D38+D39</f>
        <v>700</v>
      </c>
      <c r="E37" s="182" t="e">
        <f>E38+E39</f>
        <v>#REF!</v>
      </c>
      <c r="F37" s="182" t="e">
        <f>F38+F39</f>
        <v>#REF!</v>
      </c>
      <c r="G37" s="182">
        <f>G38+G39</f>
        <v>800</v>
      </c>
      <c r="H37" s="182">
        <f>H38+H39</f>
        <v>800.5</v>
      </c>
      <c r="I37" s="40"/>
      <c r="J37" s="41"/>
    </row>
    <row r="38" spans="1:10" s="6" customFormat="1" ht="22.5">
      <c r="A38" s="91" t="s">
        <v>262</v>
      </c>
      <c r="B38" s="14" t="s">
        <v>55</v>
      </c>
      <c r="C38" s="36" t="s">
        <v>413</v>
      </c>
      <c r="D38" s="182">
        <f>ЦСР!E132</f>
        <v>700</v>
      </c>
      <c r="E38" s="182">
        <f>ЦСР!F132</f>
        <v>0</v>
      </c>
      <c r="F38" s="182">
        <f>ЦСР!G132</f>
        <v>0</v>
      </c>
      <c r="G38" s="182">
        <f>ЦСР!H132</f>
        <v>800</v>
      </c>
      <c r="H38" s="182">
        <f>ЦСР!I132</f>
        <v>800.5</v>
      </c>
      <c r="I38" s="40"/>
      <c r="J38" s="41"/>
    </row>
    <row r="39" spans="1:10" s="6" customFormat="1" ht="12.75">
      <c r="A39" s="91" t="s">
        <v>262</v>
      </c>
      <c r="B39" s="14" t="s">
        <v>58</v>
      </c>
      <c r="C39" s="36" t="s">
        <v>59</v>
      </c>
      <c r="D39" s="182">
        <f>ЦСР!E133</f>
        <v>0</v>
      </c>
      <c r="E39" s="182" t="e">
        <f>ЦСР!F133</f>
        <v>#REF!</v>
      </c>
      <c r="F39" s="182" t="e">
        <f>ЦСР!G133</f>
        <v>#REF!</v>
      </c>
      <c r="G39" s="182">
        <f>ЦСР!H133</f>
        <v>0</v>
      </c>
      <c r="H39" s="182">
        <f>ЦСР!I133</f>
        <v>0</v>
      </c>
      <c r="I39" s="40"/>
      <c r="J39" s="41"/>
    </row>
    <row r="40" spans="1:10" s="6" customFormat="1" ht="24" customHeight="1">
      <c r="A40" s="91" t="s">
        <v>268</v>
      </c>
      <c r="B40" s="14"/>
      <c r="C40" s="53" t="s">
        <v>142</v>
      </c>
      <c r="D40" s="182">
        <f>D41</f>
        <v>1790</v>
      </c>
      <c r="E40" s="182">
        <f>E41</f>
        <v>0</v>
      </c>
      <c r="F40" s="182">
        <f>F41</f>
        <v>0</v>
      </c>
      <c r="G40" s="182">
        <f>G41</f>
        <v>1990</v>
      </c>
      <c r="H40" s="182">
        <f>H41</f>
        <v>1700</v>
      </c>
      <c r="I40" s="40"/>
      <c r="J40" s="41"/>
    </row>
    <row r="41" spans="1:10" s="6" customFormat="1" ht="22.5">
      <c r="A41" s="91" t="s">
        <v>268</v>
      </c>
      <c r="B41" s="14" t="s">
        <v>55</v>
      </c>
      <c r="C41" s="36" t="s">
        <v>413</v>
      </c>
      <c r="D41" s="182">
        <f>ЦСР!E141</f>
        <v>1790</v>
      </c>
      <c r="E41" s="182">
        <f>ЦСР!F141</f>
        <v>0</v>
      </c>
      <c r="F41" s="182">
        <f>ЦСР!G141</f>
        <v>0</v>
      </c>
      <c r="G41" s="182">
        <f>ЦСР!H141</f>
        <v>1990</v>
      </c>
      <c r="H41" s="182">
        <f>ЦСР!I141</f>
        <v>1700</v>
      </c>
      <c r="I41" s="40"/>
      <c r="J41" s="41"/>
    </row>
    <row r="42" spans="1:10" s="6" customFormat="1" ht="12.75">
      <c r="A42" s="91" t="s">
        <v>277</v>
      </c>
      <c r="B42" s="14"/>
      <c r="C42" s="53" t="s">
        <v>400</v>
      </c>
      <c r="D42" s="182">
        <f>D43</f>
        <v>0</v>
      </c>
      <c r="E42" s="182">
        <f>E43</f>
        <v>0</v>
      </c>
      <c r="F42" s="182">
        <f>F43</f>
        <v>0</v>
      </c>
      <c r="G42" s="182">
        <f>G43</f>
        <v>0</v>
      </c>
      <c r="H42" s="182">
        <f>H43</f>
        <v>0</v>
      </c>
      <c r="I42" s="40"/>
      <c r="J42" s="41"/>
    </row>
    <row r="43" spans="1:10" s="6" customFormat="1" ht="22.5">
      <c r="A43" s="91" t="s">
        <v>277</v>
      </c>
      <c r="B43" s="14" t="s">
        <v>55</v>
      </c>
      <c r="C43" s="36" t="s">
        <v>413</v>
      </c>
      <c r="D43" s="182">
        <f>ЦСР!E155</f>
        <v>0</v>
      </c>
      <c r="E43" s="182">
        <f>ЦСР!F155</f>
        <v>0</v>
      </c>
      <c r="F43" s="182">
        <f>ЦСР!G155</f>
        <v>0</v>
      </c>
      <c r="G43" s="182">
        <f>ЦСР!H155</f>
        <v>0</v>
      </c>
      <c r="H43" s="182">
        <f>ЦСР!I155</f>
        <v>0</v>
      </c>
      <c r="I43" s="40"/>
      <c r="J43" s="41"/>
    </row>
    <row r="44" spans="1:10" s="6" customFormat="1" ht="32.25" customHeight="1">
      <c r="A44" s="91" t="s">
        <v>416</v>
      </c>
      <c r="B44" s="14"/>
      <c r="C44" s="35" t="s">
        <v>417</v>
      </c>
      <c r="D44" s="182">
        <f aca="true" t="shared" si="3" ref="D44:H45">D45</f>
        <v>7973.9</v>
      </c>
      <c r="E44" s="182">
        <f t="shared" si="3"/>
        <v>0</v>
      </c>
      <c r="F44" s="182">
        <f t="shared" si="3"/>
        <v>0</v>
      </c>
      <c r="G44" s="182">
        <f t="shared" si="3"/>
        <v>4670</v>
      </c>
      <c r="H44" s="182">
        <f t="shared" si="3"/>
        <v>4470</v>
      </c>
      <c r="I44" s="40"/>
      <c r="J44" s="41"/>
    </row>
    <row r="45" spans="1:10" s="6" customFormat="1" ht="27" customHeight="1">
      <c r="A45" s="91" t="s">
        <v>457</v>
      </c>
      <c r="B45" s="14"/>
      <c r="C45" s="53" t="s">
        <v>458</v>
      </c>
      <c r="D45" s="182">
        <f t="shared" si="3"/>
        <v>7973.9</v>
      </c>
      <c r="E45" s="182">
        <f t="shared" si="3"/>
        <v>0</v>
      </c>
      <c r="F45" s="182">
        <f t="shared" si="3"/>
        <v>0</v>
      </c>
      <c r="G45" s="182">
        <f t="shared" si="3"/>
        <v>4670</v>
      </c>
      <c r="H45" s="182">
        <f t="shared" si="3"/>
        <v>4470</v>
      </c>
      <c r="I45" s="40"/>
      <c r="J45" s="41"/>
    </row>
    <row r="46" spans="1:10" s="6" customFormat="1" ht="21" customHeight="1">
      <c r="A46" s="91" t="s">
        <v>457</v>
      </c>
      <c r="B46" s="14" t="s">
        <v>55</v>
      </c>
      <c r="C46" s="36" t="s">
        <v>413</v>
      </c>
      <c r="D46" s="182">
        <f>ЦСР!E158</f>
        <v>7973.9</v>
      </c>
      <c r="E46" s="182">
        <f>ЦСР!F158</f>
        <v>0</v>
      </c>
      <c r="F46" s="182">
        <f>ЦСР!G158</f>
        <v>0</v>
      </c>
      <c r="G46" s="182">
        <f>ЦСР!H158</f>
        <v>4670</v>
      </c>
      <c r="H46" s="182">
        <f>ЦСР!I158</f>
        <v>4470</v>
      </c>
      <c r="I46" s="40"/>
      <c r="J46" s="41"/>
    </row>
    <row r="47" spans="1:10" s="6" customFormat="1" ht="33.75">
      <c r="A47" s="91" t="s">
        <v>325</v>
      </c>
      <c r="B47" s="14"/>
      <c r="C47" s="36" t="s">
        <v>81</v>
      </c>
      <c r="D47" s="137">
        <f>D48</f>
        <v>260</v>
      </c>
      <c r="E47" s="137">
        <f>E48</f>
        <v>0</v>
      </c>
      <c r="F47" s="137">
        <f>F48</f>
        <v>0</v>
      </c>
      <c r="G47" s="137">
        <f>G48</f>
        <v>150</v>
      </c>
      <c r="H47" s="137">
        <f>H48</f>
        <v>150</v>
      </c>
      <c r="I47" s="15"/>
      <c r="J47" s="41"/>
    </row>
    <row r="48" spans="1:10" s="6" customFormat="1" ht="12.75">
      <c r="A48" s="91" t="s">
        <v>326</v>
      </c>
      <c r="B48" s="14"/>
      <c r="C48" s="35" t="s">
        <v>215</v>
      </c>
      <c r="D48" s="137">
        <f>D49+D52</f>
        <v>260</v>
      </c>
      <c r="E48" s="137">
        <f>E49+E52</f>
        <v>0</v>
      </c>
      <c r="F48" s="137">
        <f>F49+F52</f>
        <v>0</v>
      </c>
      <c r="G48" s="137">
        <f>G49+G52</f>
        <v>150</v>
      </c>
      <c r="H48" s="137">
        <f>H49+H52</f>
        <v>150</v>
      </c>
      <c r="I48" s="28"/>
      <c r="J48" s="41"/>
    </row>
    <row r="49" spans="1:10" s="6" customFormat="1" ht="33.75" hidden="1">
      <c r="A49" s="91" t="s">
        <v>327</v>
      </c>
      <c r="B49" s="14"/>
      <c r="C49" s="53" t="s">
        <v>93</v>
      </c>
      <c r="D49" s="137">
        <f>D50+D51</f>
        <v>0</v>
      </c>
      <c r="E49" s="137">
        <f>E50+E51</f>
        <v>0</v>
      </c>
      <c r="F49" s="137">
        <f>F50+F51</f>
        <v>0</v>
      </c>
      <c r="G49" s="137">
        <f>G50+G51</f>
        <v>0</v>
      </c>
      <c r="H49" s="137">
        <f>H50+H51</f>
        <v>0</v>
      </c>
      <c r="I49" s="28"/>
      <c r="J49" s="41"/>
    </row>
    <row r="50" spans="1:10" s="6" customFormat="1" ht="22.5" hidden="1">
      <c r="A50" s="91" t="s">
        <v>327</v>
      </c>
      <c r="B50" s="14" t="s">
        <v>75</v>
      </c>
      <c r="C50" s="35" t="s">
        <v>347</v>
      </c>
      <c r="D50" s="137">
        <f>ЦСР!E162</f>
        <v>0</v>
      </c>
      <c r="E50" s="137">
        <f>ЦСР!F162</f>
        <v>0</v>
      </c>
      <c r="F50" s="137">
        <f>ЦСР!G162</f>
        <v>0</v>
      </c>
      <c r="G50" s="137">
        <f>ЦСР!H162</f>
        <v>0</v>
      </c>
      <c r="H50" s="137">
        <f>ЦСР!I162</f>
        <v>0</v>
      </c>
      <c r="I50" s="28"/>
      <c r="J50" s="41"/>
    </row>
    <row r="51" spans="1:10" s="6" customFormat="1" ht="12.75" hidden="1">
      <c r="A51" s="91" t="s">
        <v>327</v>
      </c>
      <c r="B51" s="14" t="s">
        <v>58</v>
      </c>
      <c r="C51" s="36" t="s">
        <v>59</v>
      </c>
      <c r="D51" s="137">
        <f>ЦСР!E163</f>
        <v>0</v>
      </c>
      <c r="E51" s="137">
        <f>ЦСР!F163</f>
        <v>0</v>
      </c>
      <c r="F51" s="137">
        <f>ЦСР!G163</f>
        <v>0</v>
      </c>
      <c r="G51" s="137">
        <f>ЦСР!H163</f>
        <v>0</v>
      </c>
      <c r="H51" s="137">
        <f>ЦСР!I163</f>
        <v>0</v>
      </c>
      <c r="I51" s="28"/>
      <c r="J51" s="41"/>
    </row>
    <row r="52" spans="1:10" s="6" customFormat="1" ht="12.75">
      <c r="A52" s="91" t="s">
        <v>351</v>
      </c>
      <c r="B52" s="14"/>
      <c r="C52" s="53" t="s">
        <v>368</v>
      </c>
      <c r="D52" s="137">
        <f>D53</f>
        <v>260</v>
      </c>
      <c r="E52" s="137">
        <f>E53</f>
        <v>0</v>
      </c>
      <c r="F52" s="137">
        <f>F53</f>
        <v>0</v>
      </c>
      <c r="G52" s="137">
        <f>G53</f>
        <v>150</v>
      </c>
      <c r="H52" s="137">
        <f>H53</f>
        <v>150</v>
      </c>
      <c r="I52" s="28"/>
      <c r="J52" s="41"/>
    </row>
    <row r="53" spans="1:10" s="6" customFormat="1" ht="22.5">
      <c r="A53" s="91" t="s">
        <v>351</v>
      </c>
      <c r="B53" s="14" t="s">
        <v>55</v>
      </c>
      <c r="C53" s="36" t="s">
        <v>56</v>
      </c>
      <c r="D53" s="137">
        <f>ЦСР!E165</f>
        <v>260</v>
      </c>
      <c r="E53" s="137">
        <f>ЦСР!F165</f>
        <v>0</v>
      </c>
      <c r="F53" s="137">
        <f>ЦСР!G165</f>
        <v>0</v>
      </c>
      <c r="G53" s="137">
        <f>ЦСР!H165</f>
        <v>150</v>
      </c>
      <c r="H53" s="137">
        <f>ЦСР!I165</f>
        <v>150</v>
      </c>
      <c r="I53" s="28"/>
      <c r="J53" s="41"/>
    </row>
    <row r="54" spans="1:10" s="6" customFormat="1" ht="21.75">
      <c r="A54" s="88" t="s">
        <v>255</v>
      </c>
      <c r="B54" s="20"/>
      <c r="C54" s="176" t="s">
        <v>3</v>
      </c>
      <c r="D54" s="124">
        <f aca="true" t="shared" si="4" ref="D54:H56">D55</f>
        <v>500</v>
      </c>
      <c r="E54" s="124">
        <f t="shared" si="4"/>
        <v>0</v>
      </c>
      <c r="F54" s="124">
        <f t="shared" si="4"/>
        <v>0</v>
      </c>
      <c r="G54" s="124">
        <f t="shared" si="4"/>
        <v>500</v>
      </c>
      <c r="H54" s="124">
        <f t="shared" si="4"/>
        <v>500</v>
      </c>
      <c r="I54" s="29"/>
      <c r="J54" s="41"/>
    </row>
    <row r="55" spans="1:10" s="6" customFormat="1" ht="12.75">
      <c r="A55" s="91" t="s">
        <v>256</v>
      </c>
      <c r="B55" s="14"/>
      <c r="C55" s="36" t="s">
        <v>121</v>
      </c>
      <c r="D55" s="137">
        <f t="shared" si="4"/>
        <v>500</v>
      </c>
      <c r="E55" s="137">
        <f t="shared" si="4"/>
        <v>0</v>
      </c>
      <c r="F55" s="137">
        <f t="shared" si="4"/>
        <v>0</v>
      </c>
      <c r="G55" s="137">
        <f t="shared" si="4"/>
        <v>500</v>
      </c>
      <c r="H55" s="137">
        <f t="shared" si="4"/>
        <v>500</v>
      </c>
      <c r="I55" s="29"/>
      <c r="J55" s="41"/>
    </row>
    <row r="56" spans="1:10" s="6" customFormat="1" ht="12.75">
      <c r="A56" s="91" t="s">
        <v>257</v>
      </c>
      <c r="B56" s="14"/>
      <c r="C56" s="35" t="s">
        <v>215</v>
      </c>
      <c r="D56" s="137">
        <f>D57</f>
        <v>500</v>
      </c>
      <c r="E56" s="137">
        <f t="shared" si="4"/>
        <v>0</v>
      </c>
      <c r="F56" s="137">
        <f t="shared" si="4"/>
        <v>0</v>
      </c>
      <c r="G56" s="137">
        <f t="shared" si="4"/>
        <v>500</v>
      </c>
      <c r="H56" s="137">
        <f t="shared" si="4"/>
        <v>500</v>
      </c>
      <c r="I56" s="29"/>
      <c r="J56" s="41"/>
    </row>
    <row r="57" spans="1:10" s="6" customFormat="1" ht="33.75">
      <c r="A57" s="91" t="s">
        <v>258</v>
      </c>
      <c r="B57" s="14"/>
      <c r="C57" s="55" t="s">
        <v>205</v>
      </c>
      <c r="D57" s="137">
        <f>D58+D59</f>
        <v>500</v>
      </c>
      <c r="E57" s="137">
        <f>E58+E59</f>
        <v>0</v>
      </c>
      <c r="F57" s="137">
        <f>F58+F59</f>
        <v>0</v>
      </c>
      <c r="G57" s="137">
        <f>G58+G59</f>
        <v>500</v>
      </c>
      <c r="H57" s="137">
        <f>H58+H59</f>
        <v>500</v>
      </c>
      <c r="I57" s="29"/>
      <c r="J57" s="41"/>
    </row>
    <row r="58" spans="1:10" s="6" customFormat="1" ht="12.75">
      <c r="A58" s="91" t="s">
        <v>258</v>
      </c>
      <c r="B58" s="14" t="s">
        <v>58</v>
      </c>
      <c r="C58" s="36" t="s">
        <v>59</v>
      </c>
      <c r="D58" s="137">
        <f>ЦСР!E112</f>
        <v>0</v>
      </c>
      <c r="E58" s="137">
        <f>ЦСР!F112</f>
        <v>0</v>
      </c>
      <c r="F58" s="137">
        <f>ЦСР!G112</f>
        <v>0</v>
      </c>
      <c r="G58" s="137">
        <f>ЦСР!H112</f>
        <v>0</v>
      </c>
      <c r="H58" s="137">
        <f>ЦСР!I112</f>
        <v>0</v>
      </c>
      <c r="I58" s="29"/>
      <c r="J58" s="41"/>
    </row>
    <row r="59" spans="1:10" s="6" customFormat="1" ht="22.5">
      <c r="A59" s="91" t="s">
        <v>258</v>
      </c>
      <c r="B59" s="14" t="s">
        <v>55</v>
      </c>
      <c r="C59" s="36" t="s">
        <v>413</v>
      </c>
      <c r="D59" s="137">
        <f>ЦСР!E113</f>
        <v>500</v>
      </c>
      <c r="E59" s="137">
        <f>ЦСР!F113</f>
        <v>0</v>
      </c>
      <c r="F59" s="137">
        <f>ЦСР!G113</f>
        <v>0</v>
      </c>
      <c r="G59" s="137">
        <f>ЦСР!H113</f>
        <v>500</v>
      </c>
      <c r="H59" s="137">
        <f>ЦСР!I113</f>
        <v>500</v>
      </c>
      <c r="I59" s="29"/>
      <c r="J59" s="41"/>
    </row>
    <row r="60" spans="1:10" s="6" customFormat="1" ht="21.75">
      <c r="A60" s="88" t="s">
        <v>278</v>
      </c>
      <c r="B60" s="20"/>
      <c r="C60" s="176" t="s">
        <v>186</v>
      </c>
      <c r="D60" s="124">
        <f aca="true" t="shared" si="5" ref="D60:H62">D61</f>
        <v>0</v>
      </c>
      <c r="E60" s="124">
        <f t="shared" si="5"/>
        <v>0</v>
      </c>
      <c r="F60" s="124">
        <f t="shared" si="5"/>
        <v>0</v>
      </c>
      <c r="G60" s="124">
        <f t="shared" si="5"/>
        <v>297</v>
      </c>
      <c r="H60" s="124">
        <f t="shared" si="5"/>
        <v>300</v>
      </c>
      <c r="I60" s="29"/>
      <c r="J60" s="41"/>
    </row>
    <row r="61" spans="1:10" s="6" customFormat="1" ht="22.5">
      <c r="A61" s="91" t="s">
        <v>279</v>
      </c>
      <c r="B61" s="14"/>
      <c r="C61" s="35" t="s">
        <v>185</v>
      </c>
      <c r="D61" s="137">
        <f>D62</f>
        <v>0</v>
      </c>
      <c r="E61" s="137">
        <f t="shared" si="5"/>
        <v>0</v>
      </c>
      <c r="F61" s="137">
        <f t="shared" si="5"/>
        <v>0</v>
      </c>
      <c r="G61" s="137">
        <f t="shared" si="5"/>
        <v>297</v>
      </c>
      <c r="H61" s="137">
        <f t="shared" si="5"/>
        <v>300</v>
      </c>
      <c r="I61" s="28"/>
      <c r="J61" s="41"/>
    </row>
    <row r="62" spans="1:10" s="6" customFormat="1" ht="14.25" customHeight="1">
      <c r="A62" s="91" t="s">
        <v>280</v>
      </c>
      <c r="B62" s="14"/>
      <c r="C62" s="35" t="s">
        <v>215</v>
      </c>
      <c r="D62" s="137">
        <f t="shared" si="5"/>
        <v>0</v>
      </c>
      <c r="E62" s="137">
        <f t="shared" si="5"/>
        <v>0</v>
      </c>
      <c r="F62" s="137">
        <f t="shared" si="5"/>
        <v>0</v>
      </c>
      <c r="G62" s="137">
        <f t="shared" si="5"/>
        <v>297</v>
      </c>
      <c r="H62" s="137">
        <f t="shared" si="5"/>
        <v>300</v>
      </c>
      <c r="I62" s="28"/>
      <c r="J62" s="41"/>
    </row>
    <row r="63" spans="1:10" s="6" customFormat="1" ht="29.25" customHeight="1">
      <c r="A63" s="91" t="s">
        <v>281</v>
      </c>
      <c r="B63" s="14"/>
      <c r="C63" s="53" t="s">
        <v>190</v>
      </c>
      <c r="D63" s="137">
        <f>D64</f>
        <v>0</v>
      </c>
      <c r="E63" s="137">
        <f>E64</f>
        <v>0</v>
      </c>
      <c r="F63" s="137">
        <f>F64</f>
        <v>0</v>
      </c>
      <c r="G63" s="137">
        <f>G64</f>
        <v>297</v>
      </c>
      <c r="H63" s="137">
        <f>H64</f>
        <v>300</v>
      </c>
      <c r="I63" s="28"/>
      <c r="J63" s="41"/>
    </row>
    <row r="64" spans="1:10" s="6" customFormat="1" ht="22.5">
      <c r="A64" s="91" t="s">
        <v>281</v>
      </c>
      <c r="B64" s="14" t="s">
        <v>55</v>
      </c>
      <c r="C64" s="36" t="s">
        <v>413</v>
      </c>
      <c r="D64" s="137">
        <f>ЦСР!E170</f>
        <v>0</v>
      </c>
      <c r="E64" s="137">
        <f>ЦСР!F170</f>
        <v>0</v>
      </c>
      <c r="F64" s="137">
        <f>ЦСР!G170</f>
        <v>0</v>
      </c>
      <c r="G64" s="137">
        <f>ЦСР!H170</f>
        <v>297</v>
      </c>
      <c r="H64" s="137">
        <f>ЦСР!I170</f>
        <v>300</v>
      </c>
      <c r="I64" s="28"/>
      <c r="J64" s="41"/>
    </row>
    <row r="65" spans="1:10" ht="33.75">
      <c r="A65" s="88" t="s">
        <v>282</v>
      </c>
      <c r="B65" s="20"/>
      <c r="C65" s="38" t="s">
        <v>445</v>
      </c>
      <c r="D65" s="142">
        <f>D66+D93+D114+D122</f>
        <v>8804.599999999999</v>
      </c>
      <c r="E65" s="142" t="e">
        <f>E66+E93+E114+E122</f>
        <v>#REF!</v>
      </c>
      <c r="F65" s="142" t="e">
        <f>F66+F93+F114+F122</f>
        <v>#REF!</v>
      </c>
      <c r="G65" s="142">
        <f>G66+G93+G114+G122</f>
        <v>7665.7</v>
      </c>
      <c r="H65" s="142">
        <f>H66+H93+H114+H122</f>
        <v>6668.7</v>
      </c>
      <c r="I65" s="26"/>
      <c r="J65" s="2"/>
    </row>
    <row r="66" spans="1:10" ht="12.75">
      <c r="A66" s="88" t="s">
        <v>283</v>
      </c>
      <c r="B66" s="20"/>
      <c r="C66" s="176" t="s">
        <v>126</v>
      </c>
      <c r="D66" s="142">
        <f aca="true" t="shared" si="6" ref="D66:H67">D67</f>
        <v>309.7</v>
      </c>
      <c r="E66" s="142" t="e">
        <f t="shared" si="6"/>
        <v>#REF!</v>
      </c>
      <c r="F66" s="142" t="e">
        <f t="shared" si="6"/>
        <v>#REF!</v>
      </c>
      <c r="G66" s="142">
        <f t="shared" si="6"/>
        <v>135.7</v>
      </c>
      <c r="H66" s="142">
        <f t="shared" si="6"/>
        <v>135.7</v>
      </c>
      <c r="I66" s="26"/>
      <c r="J66" s="2"/>
    </row>
    <row r="67" spans="1:10" ht="33.75">
      <c r="A67" s="91" t="s">
        <v>284</v>
      </c>
      <c r="B67" s="14"/>
      <c r="C67" s="35" t="s">
        <v>82</v>
      </c>
      <c r="D67" s="141">
        <f t="shared" si="6"/>
        <v>309.7</v>
      </c>
      <c r="E67" s="141" t="e">
        <f t="shared" si="6"/>
        <v>#REF!</v>
      </c>
      <c r="F67" s="141" t="e">
        <f t="shared" si="6"/>
        <v>#REF!</v>
      </c>
      <c r="G67" s="141">
        <f t="shared" si="6"/>
        <v>135.7</v>
      </c>
      <c r="H67" s="141">
        <f t="shared" si="6"/>
        <v>135.7</v>
      </c>
      <c r="I67" s="26"/>
      <c r="J67" s="2"/>
    </row>
    <row r="68" spans="1:10" ht="12.75">
      <c r="A68" s="91" t="s">
        <v>285</v>
      </c>
      <c r="B68" s="14"/>
      <c r="C68" s="35" t="s">
        <v>215</v>
      </c>
      <c r="D68" s="141">
        <f>D69+D71</f>
        <v>309.7</v>
      </c>
      <c r="E68" s="141" t="e">
        <f>E69+E71</f>
        <v>#REF!</v>
      </c>
      <c r="F68" s="141" t="e">
        <f>F69+F71</f>
        <v>#REF!</v>
      </c>
      <c r="G68" s="141">
        <f>G69+G71</f>
        <v>135.7</v>
      </c>
      <c r="H68" s="141">
        <f>H69+H71</f>
        <v>135.7</v>
      </c>
      <c r="I68" s="26"/>
      <c r="J68" s="2"/>
    </row>
    <row r="69" spans="1:10" ht="37.5" customHeight="1">
      <c r="A69" s="91" t="s">
        <v>286</v>
      </c>
      <c r="B69" s="14"/>
      <c r="C69" s="53" t="s">
        <v>127</v>
      </c>
      <c r="D69" s="141">
        <f>D70</f>
        <v>174</v>
      </c>
      <c r="E69" s="141" t="e">
        <f>E70</f>
        <v>#REF!</v>
      </c>
      <c r="F69" s="141" t="e">
        <f>F70</f>
        <v>#REF!</v>
      </c>
      <c r="G69" s="141">
        <f>G70</f>
        <v>0</v>
      </c>
      <c r="H69" s="141">
        <f>H70</f>
        <v>0</v>
      </c>
      <c r="I69" s="26"/>
      <c r="J69" s="2"/>
    </row>
    <row r="70" spans="1:10" ht="22.5">
      <c r="A70" s="91" t="s">
        <v>286</v>
      </c>
      <c r="B70" s="14" t="s">
        <v>55</v>
      </c>
      <c r="C70" s="36" t="s">
        <v>56</v>
      </c>
      <c r="D70" s="141">
        <f>ЦСР!E194</f>
        <v>174</v>
      </c>
      <c r="E70" s="141" t="e">
        <f>ЦСР!F194</f>
        <v>#REF!</v>
      </c>
      <c r="F70" s="141" t="e">
        <f>ЦСР!G194</f>
        <v>#REF!</v>
      </c>
      <c r="G70" s="141">
        <f>ЦСР!H194</f>
        <v>0</v>
      </c>
      <c r="H70" s="141">
        <f>ЦСР!I194</f>
        <v>0</v>
      </c>
      <c r="I70" s="26"/>
      <c r="J70" s="2"/>
    </row>
    <row r="71" spans="1:10" ht="33.75">
      <c r="A71" s="91" t="s">
        <v>289</v>
      </c>
      <c r="B71" s="14"/>
      <c r="C71" s="138" t="s">
        <v>204</v>
      </c>
      <c r="D71" s="141">
        <f>D72</f>
        <v>135.7</v>
      </c>
      <c r="E71" s="141">
        <f>E72</f>
        <v>0</v>
      </c>
      <c r="F71" s="141">
        <f>F72</f>
        <v>0</v>
      </c>
      <c r="G71" s="141">
        <f>G72</f>
        <v>135.7</v>
      </c>
      <c r="H71" s="141">
        <f>H72</f>
        <v>135.7</v>
      </c>
      <c r="I71" s="26"/>
      <c r="J71" s="2"/>
    </row>
    <row r="72" spans="1:10" ht="22.5">
      <c r="A72" s="91" t="s">
        <v>289</v>
      </c>
      <c r="B72" s="14" t="s">
        <v>55</v>
      </c>
      <c r="C72" s="36" t="s">
        <v>413</v>
      </c>
      <c r="D72" s="141">
        <f>ЦСР!E196</f>
        <v>135.7</v>
      </c>
      <c r="E72" s="141">
        <f>ЦСР!F196</f>
        <v>0</v>
      </c>
      <c r="F72" s="141">
        <f>ЦСР!G196</f>
        <v>0</v>
      </c>
      <c r="G72" s="141">
        <f>ЦСР!H196</f>
        <v>135.7</v>
      </c>
      <c r="H72" s="141">
        <f>ЦСР!I196</f>
        <v>135.7</v>
      </c>
      <c r="I72" s="26"/>
      <c r="J72" s="2"/>
    </row>
    <row r="73" spans="1:10" ht="12.75" hidden="1">
      <c r="A73" s="91" t="s">
        <v>288</v>
      </c>
      <c r="B73" s="14" t="s">
        <v>58</v>
      </c>
      <c r="C73" s="36" t="s">
        <v>59</v>
      </c>
      <c r="D73" s="141"/>
      <c r="E73" s="156"/>
      <c r="F73" s="148"/>
      <c r="G73" s="141"/>
      <c r="H73" s="141"/>
      <c r="I73" s="26"/>
      <c r="J73" s="2"/>
    </row>
    <row r="74" spans="1:10" ht="33.75" hidden="1">
      <c r="A74" s="91" t="s">
        <v>290</v>
      </c>
      <c r="B74" s="14"/>
      <c r="C74" s="57" t="s">
        <v>210</v>
      </c>
      <c r="D74" s="141"/>
      <c r="E74" s="156"/>
      <c r="F74" s="158"/>
      <c r="G74" s="141"/>
      <c r="H74" s="141"/>
      <c r="I74" s="26"/>
      <c r="J74" s="2"/>
    </row>
    <row r="75" spans="1:10" ht="12.75" hidden="1">
      <c r="A75" s="91" t="s">
        <v>291</v>
      </c>
      <c r="B75" s="14"/>
      <c r="C75" s="35" t="s">
        <v>287</v>
      </c>
      <c r="D75" s="141"/>
      <c r="E75" s="156"/>
      <c r="F75" s="158"/>
      <c r="G75" s="141"/>
      <c r="H75" s="141"/>
      <c r="I75" s="26"/>
      <c r="J75" s="2"/>
    </row>
    <row r="76" spans="1:10" ht="22.5" hidden="1">
      <c r="A76" s="91" t="s">
        <v>291</v>
      </c>
      <c r="B76" s="14" t="s">
        <v>55</v>
      </c>
      <c r="C76" s="36" t="s">
        <v>56</v>
      </c>
      <c r="D76" s="141"/>
      <c r="E76" s="156"/>
      <c r="F76" s="158"/>
      <c r="G76" s="141"/>
      <c r="H76" s="141"/>
      <c r="I76" s="26"/>
      <c r="J76" s="2"/>
    </row>
    <row r="77" spans="1:10" ht="12.75" hidden="1">
      <c r="A77" s="91" t="s">
        <v>292</v>
      </c>
      <c r="B77" s="14"/>
      <c r="C77" s="35" t="s">
        <v>211</v>
      </c>
      <c r="D77" s="141"/>
      <c r="E77" s="156"/>
      <c r="F77" s="158"/>
      <c r="G77" s="141"/>
      <c r="H77" s="141"/>
      <c r="I77" s="26"/>
      <c r="J77" s="2"/>
    </row>
    <row r="78" spans="1:10" ht="12.75" hidden="1">
      <c r="A78" s="91" t="s">
        <v>293</v>
      </c>
      <c r="B78" s="14"/>
      <c r="C78" s="35" t="s">
        <v>64</v>
      </c>
      <c r="D78" s="141"/>
      <c r="E78" s="156"/>
      <c r="F78" s="158"/>
      <c r="G78" s="141"/>
      <c r="H78" s="141"/>
      <c r="I78" s="26"/>
      <c r="J78" s="2"/>
    </row>
    <row r="79" spans="1:10" ht="12.75" hidden="1">
      <c r="A79" s="91" t="s">
        <v>293</v>
      </c>
      <c r="B79" s="14" t="s">
        <v>58</v>
      </c>
      <c r="C79" s="36" t="s">
        <v>59</v>
      </c>
      <c r="D79" s="141"/>
      <c r="E79" s="156"/>
      <c r="F79" s="158"/>
      <c r="G79" s="141"/>
      <c r="H79" s="141"/>
      <c r="I79" s="26"/>
      <c r="J79" s="2"/>
    </row>
    <row r="80" spans="1:10" ht="12.75" hidden="1">
      <c r="A80" s="91" t="s">
        <v>356</v>
      </c>
      <c r="B80" s="14"/>
      <c r="C80" s="53" t="s">
        <v>357</v>
      </c>
      <c r="D80" s="141"/>
      <c r="E80" s="141"/>
      <c r="F80" s="141"/>
      <c r="G80" s="141"/>
      <c r="H80" s="141"/>
      <c r="I80" s="26"/>
      <c r="J80" s="2"/>
    </row>
    <row r="81" spans="1:10" ht="12.75" hidden="1">
      <c r="A81" s="91" t="s">
        <v>358</v>
      </c>
      <c r="B81" s="14"/>
      <c r="C81" s="35" t="s">
        <v>64</v>
      </c>
      <c r="D81" s="141"/>
      <c r="E81" s="141"/>
      <c r="F81" s="141"/>
      <c r="G81" s="141"/>
      <c r="H81" s="141"/>
      <c r="I81" s="26"/>
      <c r="J81" s="2"/>
    </row>
    <row r="82" spans="1:10" ht="22.5" hidden="1">
      <c r="A82" s="91" t="s">
        <v>358</v>
      </c>
      <c r="B82" s="14" t="s">
        <v>55</v>
      </c>
      <c r="C82" s="36" t="s">
        <v>56</v>
      </c>
      <c r="D82" s="141"/>
      <c r="E82" s="156"/>
      <c r="F82" s="147"/>
      <c r="G82" s="141"/>
      <c r="H82" s="141"/>
      <c r="I82" s="26"/>
      <c r="J82" s="2"/>
    </row>
    <row r="83" spans="1:10" ht="45" hidden="1">
      <c r="A83" s="88" t="s">
        <v>370</v>
      </c>
      <c r="B83" s="20"/>
      <c r="C83" s="38" t="s">
        <v>363</v>
      </c>
      <c r="D83" s="142"/>
      <c r="E83" s="142"/>
      <c r="F83" s="142"/>
      <c r="G83" s="142"/>
      <c r="H83" s="142"/>
      <c r="I83" s="26"/>
      <c r="J83" s="2"/>
    </row>
    <row r="84" spans="1:10" ht="33.75" hidden="1">
      <c r="A84" s="91" t="s">
        <v>371</v>
      </c>
      <c r="B84" s="14"/>
      <c r="C84" s="53" t="s">
        <v>366</v>
      </c>
      <c r="D84" s="141"/>
      <c r="E84" s="141"/>
      <c r="F84" s="141"/>
      <c r="G84" s="141"/>
      <c r="H84" s="141"/>
      <c r="I84" s="26"/>
      <c r="J84" s="2"/>
    </row>
    <row r="85" spans="1:10" ht="22.5" hidden="1">
      <c r="A85" s="91" t="s">
        <v>372</v>
      </c>
      <c r="B85" s="14"/>
      <c r="C85" s="35" t="s">
        <v>364</v>
      </c>
      <c r="D85" s="141"/>
      <c r="E85" s="141"/>
      <c r="F85" s="141"/>
      <c r="G85" s="141"/>
      <c r="H85" s="141"/>
      <c r="I85" s="26"/>
      <c r="J85" s="2"/>
    </row>
    <row r="86" spans="1:10" ht="12.75" hidden="1">
      <c r="A86" s="91" t="s">
        <v>373</v>
      </c>
      <c r="B86" s="14"/>
      <c r="C86" s="35" t="s">
        <v>215</v>
      </c>
      <c r="D86" s="141"/>
      <c r="E86" s="141"/>
      <c r="F86" s="141"/>
      <c r="G86" s="141"/>
      <c r="H86" s="141"/>
      <c r="I86" s="26"/>
      <c r="J86" s="2"/>
    </row>
    <row r="87" spans="1:10" ht="22.5" hidden="1">
      <c r="A87" s="91" t="s">
        <v>374</v>
      </c>
      <c r="B87" s="14"/>
      <c r="C87" s="53" t="s">
        <v>365</v>
      </c>
      <c r="D87" s="141"/>
      <c r="E87" s="141"/>
      <c r="F87" s="141"/>
      <c r="G87" s="141"/>
      <c r="H87" s="141"/>
      <c r="I87" s="26"/>
      <c r="J87" s="2"/>
    </row>
    <row r="88" spans="1:10" ht="12.75" hidden="1">
      <c r="A88" s="91" t="s">
        <v>375</v>
      </c>
      <c r="B88" s="14"/>
      <c r="C88" s="35" t="s">
        <v>64</v>
      </c>
      <c r="D88" s="141"/>
      <c r="E88" s="141"/>
      <c r="F88" s="141"/>
      <c r="G88" s="141"/>
      <c r="H88" s="141"/>
      <c r="I88" s="26"/>
      <c r="J88" s="2"/>
    </row>
    <row r="89" spans="1:10" ht="22.5" hidden="1">
      <c r="A89" s="91" t="s">
        <v>375</v>
      </c>
      <c r="B89" s="14" t="s">
        <v>55</v>
      </c>
      <c r="C89" s="36" t="s">
        <v>56</v>
      </c>
      <c r="D89" s="141"/>
      <c r="E89" s="156"/>
      <c r="F89" s="147"/>
      <c r="G89" s="141"/>
      <c r="H89" s="141"/>
      <c r="I89" s="26"/>
      <c r="J89" s="2"/>
    </row>
    <row r="90" spans="1:10" ht="12.75" hidden="1">
      <c r="A90" s="91" t="s">
        <v>376</v>
      </c>
      <c r="B90" s="14"/>
      <c r="C90" s="53" t="s">
        <v>367</v>
      </c>
      <c r="D90" s="141"/>
      <c r="E90" s="141"/>
      <c r="F90" s="141"/>
      <c r="G90" s="141"/>
      <c r="H90" s="141"/>
      <c r="I90" s="26"/>
      <c r="J90" s="2"/>
    </row>
    <row r="91" spans="1:10" ht="12.75" hidden="1">
      <c r="A91" s="91" t="s">
        <v>377</v>
      </c>
      <c r="B91" s="14"/>
      <c r="C91" s="35" t="s">
        <v>64</v>
      </c>
      <c r="D91" s="141"/>
      <c r="E91" s="141"/>
      <c r="F91" s="141"/>
      <c r="G91" s="141"/>
      <c r="H91" s="141"/>
      <c r="I91" s="26"/>
      <c r="J91" s="2"/>
    </row>
    <row r="92" spans="1:10" ht="22.5" hidden="1">
      <c r="A92" s="91" t="s">
        <v>377</v>
      </c>
      <c r="B92" s="14" t="s">
        <v>55</v>
      </c>
      <c r="C92" s="36" t="s">
        <v>56</v>
      </c>
      <c r="D92" s="141"/>
      <c r="E92" s="156"/>
      <c r="F92" s="147"/>
      <c r="G92" s="141"/>
      <c r="H92" s="141"/>
      <c r="I92" s="26"/>
      <c r="J92" s="2"/>
    </row>
    <row r="93" spans="1:10" ht="27.75" customHeight="1">
      <c r="A93" s="88" t="s">
        <v>294</v>
      </c>
      <c r="B93" s="20"/>
      <c r="C93" s="176" t="s">
        <v>133</v>
      </c>
      <c r="D93" s="142">
        <f>D94+D109</f>
        <v>7569.9</v>
      </c>
      <c r="E93" s="142" t="e">
        <f>E94+E109</f>
        <v>#REF!</v>
      </c>
      <c r="F93" s="142" t="e">
        <f>F94+F109</f>
        <v>#REF!</v>
      </c>
      <c r="G93" s="142">
        <f>G94+G109</f>
        <v>4550</v>
      </c>
      <c r="H93" s="142">
        <f>H94+H109</f>
        <v>4553</v>
      </c>
      <c r="I93" s="26"/>
      <c r="J93" s="2"/>
    </row>
    <row r="94" spans="1:10" ht="22.5">
      <c r="A94" s="91" t="s">
        <v>295</v>
      </c>
      <c r="B94" s="14"/>
      <c r="C94" s="35" t="s">
        <v>95</v>
      </c>
      <c r="D94" s="141">
        <f>D95</f>
        <v>5002.7</v>
      </c>
      <c r="E94" s="141" t="e">
        <f>E95</f>
        <v>#REF!</v>
      </c>
      <c r="F94" s="141" t="e">
        <f>F95</f>
        <v>#REF!</v>
      </c>
      <c r="G94" s="141">
        <f>G95</f>
        <v>2200</v>
      </c>
      <c r="H94" s="141">
        <f>H95</f>
        <v>2200</v>
      </c>
      <c r="I94" s="26"/>
      <c r="J94" s="2"/>
    </row>
    <row r="95" spans="1:10" ht="12.75">
      <c r="A95" s="91" t="s">
        <v>296</v>
      </c>
      <c r="B95" s="14"/>
      <c r="C95" s="35" t="s">
        <v>215</v>
      </c>
      <c r="D95" s="141">
        <f>D101+D103+D96+D99</f>
        <v>5002.7</v>
      </c>
      <c r="E95" s="141" t="e">
        <f>E101+E103+E96+E99</f>
        <v>#REF!</v>
      </c>
      <c r="F95" s="141" t="e">
        <f>F101+F103+F96+F99</f>
        <v>#REF!</v>
      </c>
      <c r="G95" s="141">
        <f>G101+G103+G96+G99</f>
        <v>2200</v>
      </c>
      <c r="H95" s="141">
        <f>H101+H103+H96+H99</f>
        <v>2200</v>
      </c>
      <c r="I95" s="26"/>
      <c r="J95" s="2"/>
    </row>
    <row r="96" spans="1:10" ht="12.75">
      <c r="A96" s="91" t="s">
        <v>461</v>
      </c>
      <c r="B96" s="14"/>
      <c r="C96" s="53" t="s">
        <v>462</v>
      </c>
      <c r="D96" s="141">
        <f>D97+D98</f>
        <v>2942.7</v>
      </c>
      <c r="E96" s="141" t="e">
        <f>E97+E98</f>
        <v>#REF!</v>
      </c>
      <c r="F96" s="141" t="e">
        <f>F97+F98</f>
        <v>#REF!</v>
      </c>
      <c r="G96" s="141">
        <f>G97+G98</f>
        <v>0</v>
      </c>
      <c r="H96" s="141">
        <f>H97+H98</f>
        <v>0</v>
      </c>
      <c r="I96" s="26"/>
      <c r="J96" s="2"/>
    </row>
    <row r="97" spans="1:10" ht="22.5">
      <c r="A97" s="91" t="s">
        <v>461</v>
      </c>
      <c r="B97" s="200" t="s">
        <v>55</v>
      </c>
      <c r="C97" s="36" t="s">
        <v>56</v>
      </c>
      <c r="D97" s="141">
        <f>ЦСР!E218</f>
        <v>61.7</v>
      </c>
      <c r="E97" s="141" t="e">
        <f>ЦСР!F218</f>
        <v>#REF!</v>
      </c>
      <c r="F97" s="141" t="e">
        <f>ЦСР!G218</f>
        <v>#REF!</v>
      </c>
      <c r="G97" s="141">
        <f>ЦСР!H218</f>
        <v>0</v>
      </c>
      <c r="H97" s="141">
        <f>ЦСР!I218</f>
        <v>0</v>
      </c>
      <c r="I97" s="26"/>
      <c r="J97" s="2"/>
    </row>
    <row r="98" spans="1:10" ht="22.5">
      <c r="A98" s="91" t="s">
        <v>461</v>
      </c>
      <c r="B98" s="200" t="s">
        <v>75</v>
      </c>
      <c r="C98" s="35" t="s">
        <v>347</v>
      </c>
      <c r="D98" s="141">
        <f>ЦСР!E219</f>
        <v>2881</v>
      </c>
      <c r="E98" s="141" t="e">
        <f>ЦСР!F219</f>
        <v>#REF!</v>
      </c>
      <c r="F98" s="141" t="e">
        <f>ЦСР!G219</f>
        <v>#REF!</v>
      </c>
      <c r="G98" s="141">
        <f>ЦСР!H219</f>
        <v>0</v>
      </c>
      <c r="H98" s="141">
        <f>ЦСР!I219</f>
        <v>0</v>
      </c>
      <c r="I98" s="26"/>
      <c r="J98" s="2"/>
    </row>
    <row r="99" spans="1:10" ht="22.5">
      <c r="A99" s="91" t="s">
        <v>459</v>
      </c>
      <c r="B99" s="14"/>
      <c r="C99" s="53" t="s">
        <v>460</v>
      </c>
      <c r="D99" s="141">
        <f>D100</f>
        <v>200</v>
      </c>
      <c r="E99" s="141">
        <f>E100</f>
        <v>0</v>
      </c>
      <c r="F99" s="141">
        <f>F100</f>
        <v>0</v>
      </c>
      <c r="G99" s="141">
        <f>G100</f>
        <v>100</v>
      </c>
      <c r="H99" s="141">
        <f>H100</f>
        <v>100</v>
      </c>
      <c r="I99" s="26"/>
      <c r="J99" s="2"/>
    </row>
    <row r="100" spans="1:10" ht="22.5">
      <c r="A100" s="91" t="s">
        <v>459</v>
      </c>
      <c r="B100" s="14" t="s">
        <v>55</v>
      </c>
      <c r="C100" s="36" t="s">
        <v>56</v>
      </c>
      <c r="D100" s="141">
        <f>ЦСР!E221</f>
        <v>200</v>
      </c>
      <c r="E100" s="141">
        <f>ЦСР!F221</f>
        <v>0</v>
      </c>
      <c r="F100" s="141">
        <f>ЦСР!G221</f>
        <v>0</v>
      </c>
      <c r="G100" s="141">
        <f>ЦСР!H221</f>
        <v>100</v>
      </c>
      <c r="H100" s="141">
        <f>ЦСР!I221</f>
        <v>100</v>
      </c>
      <c r="I100" s="26"/>
      <c r="J100" s="2"/>
    </row>
    <row r="101" spans="1:10" ht="22.5">
      <c r="A101" s="91" t="s">
        <v>320</v>
      </c>
      <c r="B101" s="14"/>
      <c r="C101" s="53" t="s">
        <v>96</v>
      </c>
      <c r="D101" s="141">
        <f>D102</f>
        <v>1800</v>
      </c>
      <c r="E101" s="141">
        <f>E102</f>
        <v>0</v>
      </c>
      <c r="F101" s="141">
        <f>F102</f>
        <v>0</v>
      </c>
      <c r="G101" s="141">
        <f>G102</f>
        <v>2100</v>
      </c>
      <c r="H101" s="141">
        <f>H102</f>
        <v>2100</v>
      </c>
      <c r="I101" s="26"/>
      <c r="J101" s="2"/>
    </row>
    <row r="102" spans="1:10" ht="22.5">
      <c r="A102" s="91" t="s">
        <v>320</v>
      </c>
      <c r="B102" s="14" t="s">
        <v>55</v>
      </c>
      <c r="C102" s="36" t="s">
        <v>413</v>
      </c>
      <c r="D102" s="141">
        <f>ЦСР!E339</f>
        <v>1800</v>
      </c>
      <c r="E102" s="141">
        <f>ЦСР!F339</f>
        <v>0</v>
      </c>
      <c r="F102" s="141">
        <f>ЦСР!G339</f>
        <v>0</v>
      </c>
      <c r="G102" s="141">
        <f>ЦСР!H339</f>
        <v>2100</v>
      </c>
      <c r="H102" s="141">
        <f>ЦСР!I339</f>
        <v>2100</v>
      </c>
      <c r="I102" s="26"/>
      <c r="J102" s="2"/>
    </row>
    <row r="103" spans="1:10" ht="12.75">
      <c r="A103" s="91" t="s">
        <v>482</v>
      </c>
      <c r="B103" s="14"/>
      <c r="C103" s="53" t="s">
        <v>481</v>
      </c>
      <c r="D103" s="141">
        <f>D104+D105</f>
        <v>60</v>
      </c>
      <c r="E103" s="141">
        <f>E104+E105</f>
        <v>0</v>
      </c>
      <c r="F103" s="141">
        <f>F104+F105</f>
        <v>0</v>
      </c>
      <c r="G103" s="141">
        <f>G104+G105</f>
        <v>0</v>
      </c>
      <c r="H103" s="141">
        <f>H104+H105</f>
        <v>0</v>
      </c>
      <c r="I103" s="26"/>
      <c r="J103" s="2"/>
    </row>
    <row r="104" spans="1:10" ht="26.25" customHeight="1">
      <c r="A104" s="91" t="s">
        <v>482</v>
      </c>
      <c r="B104" s="14" t="s">
        <v>55</v>
      </c>
      <c r="C104" s="36" t="s">
        <v>413</v>
      </c>
      <c r="D104" s="141">
        <f>ЦСР!E223</f>
        <v>60</v>
      </c>
      <c r="E104" s="141">
        <f>ЦСР!F223</f>
        <v>0</v>
      </c>
      <c r="F104" s="141">
        <f>ЦСР!G223</f>
        <v>0</v>
      </c>
      <c r="G104" s="141">
        <f>ЦСР!H223</f>
        <v>0</v>
      </c>
      <c r="H104" s="141">
        <f>ЦСР!I223</f>
        <v>0</v>
      </c>
      <c r="I104" s="26"/>
      <c r="J104" s="2"/>
    </row>
    <row r="105" spans="1:10" ht="12.75" hidden="1">
      <c r="A105" s="91" t="s">
        <v>321</v>
      </c>
      <c r="B105" s="14" t="s">
        <v>58</v>
      </c>
      <c r="C105" s="77" t="s">
        <v>153</v>
      </c>
      <c r="D105" s="141">
        <f>ЦСР!E342</f>
        <v>0</v>
      </c>
      <c r="E105" s="141">
        <f>ЦСР!F342</f>
        <v>0</v>
      </c>
      <c r="F105" s="141">
        <f>ЦСР!G342</f>
        <v>0</v>
      </c>
      <c r="G105" s="141">
        <f>ЦСР!H342</f>
        <v>0</v>
      </c>
      <c r="H105" s="141">
        <f>ЦСР!I342</f>
        <v>0</v>
      </c>
      <c r="I105" s="26"/>
      <c r="J105" s="2"/>
    </row>
    <row r="106" spans="1:10" ht="24.75" customHeight="1" hidden="1">
      <c r="A106" s="91" t="s">
        <v>353</v>
      </c>
      <c r="B106" s="14"/>
      <c r="C106" s="77" t="s">
        <v>355</v>
      </c>
      <c r="D106" s="141"/>
      <c r="E106" s="141"/>
      <c r="F106" s="141"/>
      <c r="G106" s="141"/>
      <c r="H106" s="141"/>
      <c r="I106" s="26"/>
      <c r="J106" s="2"/>
    </row>
    <row r="107" spans="1:10" ht="12.75" hidden="1">
      <c r="A107" s="91" t="s">
        <v>354</v>
      </c>
      <c r="B107" s="14"/>
      <c r="C107" s="35" t="s">
        <v>64</v>
      </c>
      <c r="D107" s="141"/>
      <c r="E107" s="141"/>
      <c r="F107" s="141"/>
      <c r="G107" s="141"/>
      <c r="H107" s="141"/>
      <c r="I107" s="26"/>
      <c r="J107" s="2"/>
    </row>
    <row r="108" spans="1:10" ht="22.5" hidden="1">
      <c r="A108" s="91" t="s">
        <v>354</v>
      </c>
      <c r="B108" s="14" t="s">
        <v>55</v>
      </c>
      <c r="C108" s="36" t="s">
        <v>56</v>
      </c>
      <c r="D108" s="141"/>
      <c r="E108" s="141"/>
      <c r="F108" s="141"/>
      <c r="G108" s="141"/>
      <c r="H108" s="141"/>
      <c r="I108" s="26"/>
      <c r="J108" s="2"/>
    </row>
    <row r="109" spans="1:10" ht="22.5">
      <c r="A109" s="91" t="s">
        <v>338</v>
      </c>
      <c r="B109" s="14"/>
      <c r="C109" s="77" t="s">
        <v>339</v>
      </c>
      <c r="D109" s="141">
        <f aca="true" t="shared" si="7" ref="D109:H110">D110</f>
        <v>2567.2</v>
      </c>
      <c r="E109" s="141">
        <f t="shared" si="7"/>
        <v>0</v>
      </c>
      <c r="F109" s="141">
        <f t="shared" si="7"/>
        <v>0</v>
      </c>
      <c r="G109" s="141">
        <f t="shared" si="7"/>
        <v>2350</v>
      </c>
      <c r="H109" s="141">
        <f t="shared" si="7"/>
        <v>2353</v>
      </c>
      <c r="I109" s="26"/>
      <c r="J109" s="2"/>
    </row>
    <row r="110" spans="1:10" ht="12.75">
      <c r="A110" s="91" t="s">
        <v>340</v>
      </c>
      <c r="B110" s="14"/>
      <c r="C110" s="35" t="s">
        <v>215</v>
      </c>
      <c r="D110" s="141">
        <f t="shared" si="7"/>
        <v>2567.2</v>
      </c>
      <c r="E110" s="141">
        <f t="shared" si="7"/>
        <v>0</v>
      </c>
      <c r="F110" s="141">
        <f t="shared" si="7"/>
        <v>0</v>
      </c>
      <c r="G110" s="141">
        <f t="shared" si="7"/>
        <v>2350</v>
      </c>
      <c r="H110" s="141">
        <f t="shared" si="7"/>
        <v>2353</v>
      </c>
      <c r="I110" s="26"/>
      <c r="J110" s="2"/>
    </row>
    <row r="111" spans="1:10" ht="22.5">
      <c r="A111" s="91" t="s">
        <v>341</v>
      </c>
      <c r="B111" s="14"/>
      <c r="C111" s="78" t="s">
        <v>342</v>
      </c>
      <c r="D111" s="141">
        <f>D112+D113</f>
        <v>2567.2</v>
      </c>
      <c r="E111" s="141">
        <f>E112+E113</f>
        <v>0</v>
      </c>
      <c r="F111" s="141">
        <f>F112+F113</f>
        <v>0</v>
      </c>
      <c r="G111" s="141">
        <f>G112+G113</f>
        <v>2350</v>
      </c>
      <c r="H111" s="141">
        <f>H112+H113</f>
        <v>2353</v>
      </c>
      <c r="I111" s="26"/>
      <c r="J111" s="2"/>
    </row>
    <row r="112" spans="1:10" ht="22.5">
      <c r="A112" s="91" t="s">
        <v>341</v>
      </c>
      <c r="B112" s="14" t="s">
        <v>55</v>
      </c>
      <c r="C112" s="36" t="s">
        <v>413</v>
      </c>
      <c r="D112" s="141">
        <f>ЦСР!E349</f>
        <v>2567.2</v>
      </c>
      <c r="E112" s="141">
        <f>ЦСР!F349</f>
        <v>0</v>
      </c>
      <c r="F112" s="141">
        <f>ЦСР!G349</f>
        <v>0</v>
      </c>
      <c r="G112" s="141">
        <f>ЦСР!H349</f>
        <v>2350</v>
      </c>
      <c r="H112" s="141">
        <f>ЦСР!I349</f>
        <v>2353</v>
      </c>
      <c r="I112" s="26"/>
      <c r="J112" s="2"/>
    </row>
    <row r="113" spans="1:10" ht="12.75">
      <c r="A113" s="91" t="s">
        <v>341</v>
      </c>
      <c r="B113" s="14" t="s">
        <v>58</v>
      </c>
      <c r="C113" s="77" t="s">
        <v>153</v>
      </c>
      <c r="D113" s="141"/>
      <c r="E113" s="147"/>
      <c r="F113" s="147"/>
      <c r="G113" s="141"/>
      <c r="H113" s="141"/>
      <c r="I113" s="26"/>
      <c r="J113" s="2"/>
    </row>
    <row r="114" spans="1:10" ht="12.75">
      <c r="A114" s="88" t="s">
        <v>322</v>
      </c>
      <c r="B114" s="20"/>
      <c r="C114" s="176" t="s">
        <v>91</v>
      </c>
      <c r="D114" s="142">
        <f aca="true" t="shared" si="8" ref="D114:H115">D115</f>
        <v>300</v>
      </c>
      <c r="E114" s="142">
        <f t="shared" si="8"/>
        <v>0</v>
      </c>
      <c r="F114" s="142">
        <f t="shared" si="8"/>
        <v>0</v>
      </c>
      <c r="G114" s="142">
        <f t="shared" si="8"/>
        <v>1200</v>
      </c>
      <c r="H114" s="142">
        <f t="shared" si="8"/>
        <v>300</v>
      </c>
      <c r="I114" s="26"/>
      <c r="J114" s="2"/>
    </row>
    <row r="115" spans="1:10" ht="22.5">
      <c r="A115" s="91" t="s">
        <v>323</v>
      </c>
      <c r="B115" s="14"/>
      <c r="C115" s="55" t="s">
        <v>324</v>
      </c>
      <c r="D115" s="141">
        <f t="shared" si="8"/>
        <v>300</v>
      </c>
      <c r="E115" s="141">
        <f t="shared" si="8"/>
        <v>0</v>
      </c>
      <c r="F115" s="141">
        <f t="shared" si="8"/>
        <v>0</v>
      </c>
      <c r="G115" s="141">
        <f t="shared" si="8"/>
        <v>1200</v>
      </c>
      <c r="H115" s="141">
        <f t="shared" si="8"/>
        <v>300</v>
      </c>
      <c r="I115" s="26"/>
      <c r="J115" s="2"/>
    </row>
    <row r="116" spans="1:10" ht="48" customHeight="1">
      <c r="A116" s="91" t="s">
        <v>401</v>
      </c>
      <c r="B116" s="14"/>
      <c r="C116" s="35" t="s">
        <v>403</v>
      </c>
      <c r="D116" s="141">
        <f>D117+D119</f>
        <v>300</v>
      </c>
      <c r="E116" s="141">
        <f>E117+E119</f>
        <v>0</v>
      </c>
      <c r="F116" s="141">
        <f>F117+F119</f>
        <v>0</v>
      </c>
      <c r="G116" s="141">
        <f>G117+G119</f>
        <v>1200</v>
      </c>
      <c r="H116" s="141">
        <f>H117+H119</f>
        <v>300</v>
      </c>
      <c r="I116" s="26"/>
      <c r="J116" s="2"/>
    </row>
    <row r="117" spans="1:10" ht="22.5">
      <c r="A117" s="91" t="s">
        <v>402</v>
      </c>
      <c r="B117" s="14"/>
      <c r="C117" s="53" t="s">
        <v>405</v>
      </c>
      <c r="D117" s="141">
        <f>D118</f>
        <v>0</v>
      </c>
      <c r="E117" s="141">
        <f>E118</f>
        <v>0</v>
      </c>
      <c r="F117" s="141">
        <f>F118</f>
        <v>0</v>
      </c>
      <c r="G117" s="141">
        <f>G118</f>
        <v>900</v>
      </c>
      <c r="H117" s="141">
        <f>H118</f>
        <v>0</v>
      </c>
      <c r="I117" s="26"/>
      <c r="J117" s="2"/>
    </row>
    <row r="118" spans="1:10" ht="22.5">
      <c r="A118" s="91" t="s">
        <v>402</v>
      </c>
      <c r="B118" s="14" t="s">
        <v>55</v>
      </c>
      <c r="C118" s="36" t="s">
        <v>413</v>
      </c>
      <c r="D118" s="141">
        <f>ЦСР!E354</f>
        <v>0</v>
      </c>
      <c r="E118" s="141">
        <f>ЦСР!F354</f>
        <v>0</v>
      </c>
      <c r="F118" s="141">
        <f>ЦСР!G354</f>
        <v>0</v>
      </c>
      <c r="G118" s="141">
        <f>ЦСР!H354</f>
        <v>900</v>
      </c>
      <c r="H118" s="141">
        <f>ЦСР!I354</f>
        <v>0</v>
      </c>
      <c r="I118" s="26"/>
      <c r="J118" s="2"/>
    </row>
    <row r="119" spans="1:10" ht="30.75" customHeight="1">
      <c r="A119" s="91" t="s">
        <v>402</v>
      </c>
      <c r="B119" s="14"/>
      <c r="C119" s="53" t="s">
        <v>408</v>
      </c>
      <c r="D119" s="159">
        <f>D121+D120</f>
        <v>300</v>
      </c>
      <c r="E119" s="159">
        <f>E121+E120</f>
        <v>0</v>
      </c>
      <c r="F119" s="159">
        <f>F121+F120</f>
        <v>0</v>
      </c>
      <c r="G119" s="159">
        <f>G121+G120</f>
        <v>300</v>
      </c>
      <c r="H119" s="159">
        <f>H121+H120</f>
        <v>300</v>
      </c>
      <c r="I119" s="26"/>
      <c r="J119" s="2"/>
    </row>
    <row r="120" spans="1:10" ht="30.75" customHeight="1">
      <c r="A120" s="14" t="s">
        <v>402</v>
      </c>
      <c r="B120" s="14" t="s">
        <v>55</v>
      </c>
      <c r="C120" s="36" t="s">
        <v>413</v>
      </c>
      <c r="D120" s="159">
        <f>ЦСР!E356</f>
        <v>300</v>
      </c>
      <c r="E120" s="159">
        <f>ЦСР!F356</f>
        <v>0</v>
      </c>
      <c r="F120" s="159">
        <f>ЦСР!G356</f>
        <v>0</v>
      </c>
      <c r="G120" s="159">
        <f>ЦСР!H356</f>
        <v>0</v>
      </c>
      <c r="H120" s="159">
        <f>ЦСР!I356</f>
        <v>0</v>
      </c>
      <c r="I120" s="26"/>
      <c r="J120" s="2"/>
    </row>
    <row r="121" spans="1:10" ht="22.5">
      <c r="A121" s="91" t="s">
        <v>402</v>
      </c>
      <c r="B121" s="14" t="s">
        <v>75</v>
      </c>
      <c r="C121" s="35" t="s">
        <v>347</v>
      </c>
      <c r="D121" s="159">
        <f>ЦСР!E357</f>
        <v>0</v>
      </c>
      <c r="E121" s="159">
        <f>ЦСР!F357</f>
        <v>0</v>
      </c>
      <c r="F121" s="159">
        <f>ЦСР!G357</f>
        <v>0</v>
      </c>
      <c r="G121" s="159">
        <f>ЦСР!H357</f>
        <v>300</v>
      </c>
      <c r="H121" s="159">
        <f>ЦСР!I357</f>
        <v>300</v>
      </c>
      <c r="I121" s="26"/>
      <c r="J121" s="2"/>
    </row>
    <row r="122" spans="1:10" ht="21.75">
      <c r="A122" s="88" t="s">
        <v>421</v>
      </c>
      <c r="B122" s="20"/>
      <c r="C122" s="176" t="s">
        <v>422</v>
      </c>
      <c r="D122" s="142">
        <f>D123+D131+D127+D135</f>
        <v>625</v>
      </c>
      <c r="E122" s="142">
        <f>E123+E131+E127+E135</f>
        <v>0</v>
      </c>
      <c r="F122" s="142">
        <f>F123+F131+F127+F135</f>
        <v>0</v>
      </c>
      <c r="G122" s="142">
        <f>G123+G131+G127+G135</f>
        <v>1780</v>
      </c>
      <c r="H122" s="142">
        <f>H123+H131+H127+H135</f>
        <v>1680</v>
      </c>
      <c r="I122" s="26"/>
      <c r="J122" s="2"/>
    </row>
    <row r="123" spans="1:10" ht="22.5">
      <c r="A123" s="91" t="s">
        <v>423</v>
      </c>
      <c r="B123" s="14"/>
      <c r="C123" s="47" t="s">
        <v>424</v>
      </c>
      <c r="D123" s="141">
        <f>D124</f>
        <v>125</v>
      </c>
      <c r="E123" s="141">
        <f>E124</f>
        <v>0</v>
      </c>
      <c r="F123" s="141">
        <f>F124</f>
        <v>0</v>
      </c>
      <c r="G123" s="141">
        <f>G124</f>
        <v>100</v>
      </c>
      <c r="H123" s="141">
        <f>H124</f>
        <v>100</v>
      </c>
      <c r="I123" s="26"/>
      <c r="J123" s="2"/>
    </row>
    <row r="124" spans="1:10" ht="12.75">
      <c r="A124" s="91" t="s">
        <v>425</v>
      </c>
      <c r="B124" s="14"/>
      <c r="C124" s="35" t="s">
        <v>215</v>
      </c>
      <c r="D124" s="141">
        <f aca="true" t="shared" si="9" ref="D124:H125">D125</f>
        <v>125</v>
      </c>
      <c r="E124" s="141">
        <f t="shared" si="9"/>
        <v>0</v>
      </c>
      <c r="F124" s="141">
        <f t="shared" si="9"/>
        <v>0</v>
      </c>
      <c r="G124" s="141">
        <f t="shared" si="9"/>
        <v>100</v>
      </c>
      <c r="H124" s="141">
        <f t="shared" si="9"/>
        <v>100</v>
      </c>
      <c r="I124" s="26"/>
      <c r="J124" s="2"/>
    </row>
    <row r="125" spans="1:10" ht="22.5">
      <c r="A125" s="91" t="s">
        <v>426</v>
      </c>
      <c r="B125" s="14"/>
      <c r="C125" s="55" t="s">
        <v>427</v>
      </c>
      <c r="D125" s="141">
        <f t="shared" si="9"/>
        <v>125</v>
      </c>
      <c r="E125" s="141">
        <f t="shared" si="9"/>
        <v>0</v>
      </c>
      <c r="F125" s="141">
        <f t="shared" si="9"/>
        <v>0</v>
      </c>
      <c r="G125" s="141">
        <f t="shared" si="9"/>
        <v>100</v>
      </c>
      <c r="H125" s="141">
        <f t="shared" si="9"/>
        <v>100</v>
      </c>
      <c r="I125" s="26"/>
      <c r="J125" s="2"/>
    </row>
    <row r="126" spans="1:10" ht="22.5">
      <c r="A126" s="91" t="s">
        <v>426</v>
      </c>
      <c r="B126" s="14" t="s">
        <v>55</v>
      </c>
      <c r="C126" s="36" t="s">
        <v>56</v>
      </c>
      <c r="D126" s="159">
        <f>ЦСР!E182</f>
        <v>125</v>
      </c>
      <c r="E126" s="159">
        <f>ЦСР!F182</f>
        <v>0</v>
      </c>
      <c r="F126" s="159">
        <f>ЦСР!G182</f>
        <v>0</v>
      </c>
      <c r="G126" s="159">
        <f>ЦСР!H182</f>
        <v>100</v>
      </c>
      <c r="H126" s="159">
        <f>ЦСР!I182</f>
        <v>100</v>
      </c>
      <c r="I126" s="26"/>
      <c r="J126" s="2"/>
    </row>
    <row r="127" spans="1:10" ht="12.75">
      <c r="A127" s="91" t="s">
        <v>465</v>
      </c>
      <c r="B127" s="14"/>
      <c r="C127" s="36" t="s">
        <v>466</v>
      </c>
      <c r="D127" s="159">
        <f aca="true" t="shared" si="10" ref="D127:H129">D128</f>
        <v>500</v>
      </c>
      <c r="E127" s="159">
        <f t="shared" si="10"/>
        <v>0</v>
      </c>
      <c r="F127" s="159">
        <f t="shared" si="10"/>
        <v>0</v>
      </c>
      <c r="G127" s="159">
        <f t="shared" si="10"/>
        <v>1580</v>
      </c>
      <c r="H127" s="159">
        <f t="shared" si="10"/>
        <v>1500</v>
      </c>
      <c r="I127" s="26"/>
      <c r="J127" s="2"/>
    </row>
    <row r="128" spans="1:10" ht="22.5">
      <c r="A128" s="91" t="s">
        <v>467</v>
      </c>
      <c r="B128" s="14"/>
      <c r="C128" s="36" t="s">
        <v>468</v>
      </c>
      <c r="D128" s="159">
        <f t="shared" si="10"/>
        <v>500</v>
      </c>
      <c r="E128" s="159">
        <f t="shared" si="10"/>
        <v>0</v>
      </c>
      <c r="F128" s="159">
        <f t="shared" si="10"/>
        <v>0</v>
      </c>
      <c r="G128" s="159">
        <f t="shared" si="10"/>
        <v>1580</v>
      </c>
      <c r="H128" s="159">
        <f t="shared" si="10"/>
        <v>1500</v>
      </c>
      <c r="I128" s="26"/>
      <c r="J128" s="2"/>
    </row>
    <row r="129" spans="1:10" ht="22.5">
      <c r="A129" s="91" t="s">
        <v>469</v>
      </c>
      <c r="B129" s="14"/>
      <c r="C129" s="55" t="s">
        <v>470</v>
      </c>
      <c r="D129" s="159">
        <f t="shared" si="10"/>
        <v>500</v>
      </c>
      <c r="E129" s="159">
        <f t="shared" si="10"/>
        <v>0</v>
      </c>
      <c r="F129" s="159">
        <f t="shared" si="10"/>
        <v>0</v>
      </c>
      <c r="G129" s="159">
        <f t="shared" si="10"/>
        <v>1580</v>
      </c>
      <c r="H129" s="159">
        <f t="shared" si="10"/>
        <v>1500</v>
      </c>
      <c r="I129" s="26"/>
      <c r="J129" s="2"/>
    </row>
    <row r="130" spans="1:10" ht="22.5">
      <c r="A130" s="91" t="s">
        <v>469</v>
      </c>
      <c r="B130" s="14" t="s">
        <v>55</v>
      </c>
      <c r="C130" s="36" t="s">
        <v>56</v>
      </c>
      <c r="D130" s="159">
        <f>ЦСР!E186+ЦСР!E362</f>
        <v>500</v>
      </c>
      <c r="E130" s="159">
        <f>ЦСР!F186+ЦСР!F362</f>
        <v>0</v>
      </c>
      <c r="F130" s="159">
        <f>ЦСР!G186+ЦСР!G362</f>
        <v>0</v>
      </c>
      <c r="G130" s="159">
        <f>ЦСР!H186+ЦСР!H362</f>
        <v>1580</v>
      </c>
      <c r="H130" s="159">
        <f>ЦСР!I186+ЦСР!I362</f>
        <v>1500</v>
      </c>
      <c r="I130" s="26"/>
      <c r="J130" s="2"/>
    </row>
    <row r="131" spans="1:10" ht="22.5">
      <c r="A131" s="91" t="s">
        <v>434</v>
      </c>
      <c r="B131" s="14"/>
      <c r="C131" s="35" t="s">
        <v>433</v>
      </c>
      <c r="D131" s="159">
        <f>D132+D135</f>
        <v>0</v>
      </c>
      <c r="E131" s="159">
        <f>E132+E135</f>
        <v>0</v>
      </c>
      <c r="F131" s="159">
        <f>F132+F135</f>
        <v>0</v>
      </c>
      <c r="G131" s="159">
        <f>G132+G135</f>
        <v>100</v>
      </c>
      <c r="H131" s="159">
        <f>H132+H135</f>
        <v>80</v>
      </c>
      <c r="I131" s="26"/>
      <c r="J131" s="2"/>
    </row>
    <row r="132" spans="1:10" ht="12.75">
      <c r="A132" s="91" t="s">
        <v>435</v>
      </c>
      <c r="B132" s="14"/>
      <c r="C132" s="35" t="s">
        <v>215</v>
      </c>
      <c r="D132" s="159">
        <f aca="true" t="shared" si="11" ref="D132:H133">D133</f>
        <v>0</v>
      </c>
      <c r="E132" s="159">
        <f t="shared" si="11"/>
        <v>0</v>
      </c>
      <c r="F132" s="159">
        <f t="shared" si="11"/>
        <v>0</v>
      </c>
      <c r="G132" s="159">
        <f t="shared" si="11"/>
        <v>100</v>
      </c>
      <c r="H132" s="159">
        <f t="shared" si="11"/>
        <v>80</v>
      </c>
      <c r="I132" s="26"/>
      <c r="J132" s="2"/>
    </row>
    <row r="133" spans="1:10" ht="24" customHeight="1">
      <c r="A133" s="91" t="s">
        <v>436</v>
      </c>
      <c r="B133" s="14"/>
      <c r="C133" s="55" t="s">
        <v>437</v>
      </c>
      <c r="D133" s="159">
        <f t="shared" si="11"/>
        <v>0</v>
      </c>
      <c r="E133" s="159">
        <f t="shared" si="11"/>
        <v>0</v>
      </c>
      <c r="F133" s="159">
        <f t="shared" si="11"/>
        <v>0</v>
      </c>
      <c r="G133" s="159">
        <f t="shared" si="11"/>
        <v>100</v>
      </c>
      <c r="H133" s="159">
        <f t="shared" si="11"/>
        <v>80</v>
      </c>
      <c r="I133" s="26"/>
      <c r="J133" s="2"/>
    </row>
    <row r="134" spans="1:10" ht="22.5">
      <c r="A134" s="91" t="s">
        <v>436</v>
      </c>
      <c r="B134" s="14" t="s">
        <v>55</v>
      </c>
      <c r="C134" s="36" t="s">
        <v>56</v>
      </c>
      <c r="D134" s="159">
        <f>ЦСР!E366</f>
        <v>0</v>
      </c>
      <c r="E134" s="159">
        <f>ЦСР!F366</f>
        <v>0</v>
      </c>
      <c r="F134" s="159">
        <f>ЦСР!G366</f>
        <v>0</v>
      </c>
      <c r="G134" s="159">
        <f>ЦСР!H366</f>
        <v>100</v>
      </c>
      <c r="H134" s="159">
        <f>ЦСР!I366</f>
        <v>80</v>
      </c>
      <c r="I134" s="26"/>
      <c r="J134" s="2"/>
    </row>
    <row r="135" spans="1:10" ht="12.75" hidden="1">
      <c r="A135" s="91" t="s">
        <v>465</v>
      </c>
      <c r="B135" s="14"/>
      <c r="C135" s="36" t="s">
        <v>466</v>
      </c>
      <c r="D135" s="159">
        <f aca="true" t="shared" si="12" ref="D135:H137">D136</f>
        <v>0</v>
      </c>
      <c r="E135" s="159">
        <f t="shared" si="12"/>
        <v>0</v>
      </c>
      <c r="F135" s="159">
        <f t="shared" si="12"/>
        <v>0</v>
      </c>
      <c r="G135" s="159">
        <f t="shared" si="12"/>
        <v>0</v>
      </c>
      <c r="H135" s="159">
        <f t="shared" si="12"/>
        <v>0</v>
      </c>
      <c r="I135" s="26"/>
      <c r="J135" s="2"/>
    </row>
    <row r="136" spans="1:10" ht="22.5" hidden="1">
      <c r="A136" s="91" t="s">
        <v>467</v>
      </c>
      <c r="B136" s="14"/>
      <c r="C136" s="36" t="s">
        <v>468</v>
      </c>
      <c r="D136" s="159">
        <f t="shared" si="12"/>
        <v>0</v>
      </c>
      <c r="E136" s="159">
        <f t="shared" si="12"/>
        <v>0</v>
      </c>
      <c r="F136" s="159">
        <f t="shared" si="12"/>
        <v>0</v>
      </c>
      <c r="G136" s="159">
        <f t="shared" si="12"/>
        <v>0</v>
      </c>
      <c r="H136" s="159">
        <f t="shared" si="12"/>
        <v>0</v>
      </c>
      <c r="I136" s="26"/>
      <c r="J136" s="2"/>
    </row>
    <row r="137" spans="1:10" ht="22.5" hidden="1">
      <c r="A137" s="91" t="s">
        <v>469</v>
      </c>
      <c r="B137" s="14"/>
      <c r="C137" s="55" t="s">
        <v>470</v>
      </c>
      <c r="D137" s="159">
        <f t="shared" si="12"/>
        <v>0</v>
      </c>
      <c r="E137" s="159">
        <f t="shared" si="12"/>
        <v>0</v>
      </c>
      <c r="F137" s="159">
        <f t="shared" si="12"/>
        <v>0</v>
      </c>
      <c r="G137" s="159">
        <f t="shared" si="12"/>
        <v>0</v>
      </c>
      <c r="H137" s="159">
        <f t="shared" si="12"/>
        <v>0</v>
      </c>
      <c r="I137" s="26"/>
      <c r="J137" s="2"/>
    </row>
    <row r="138" spans="1:10" ht="22.5" hidden="1">
      <c r="A138" s="91" t="s">
        <v>469</v>
      </c>
      <c r="B138" s="14" t="s">
        <v>55</v>
      </c>
      <c r="C138" s="36" t="s">
        <v>56</v>
      </c>
      <c r="D138" s="159">
        <f>ЦСР!E368</f>
        <v>0</v>
      </c>
      <c r="E138" s="159">
        <f>ЦСР!F368</f>
        <v>0</v>
      </c>
      <c r="F138" s="159">
        <f>ЦСР!G368</f>
        <v>0</v>
      </c>
      <c r="G138" s="159">
        <f>ЦСР!H368</f>
        <v>0</v>
      </c>
      <c r="H138" s="159">
        <f>ЦСР!I368</f>
        <v>0</v>
      </c>
      <c r="I138" s="26"/>
      <c r="J138" s="2"/>
    </row>
    <row r="139" spans="1:10" ht="22.5">
      <c r="A139" s="88" t="s">
        <v>216</v>
      </c>
      <c r="B139" s="20"/>
      <c r="C139" s="38" t="s">
        <v>409</v>
      </c>
      <c r="D139" s="142">
        <f>D140+D149</f>
        <v>900</v>
      </c>
      <c r="E139" s="142">
        <f>E140+E149</f>
        <v>0</v>
      </c>
      <c r="F139" s="142">
        <f>F140+F149</f>
        <v>0</v>
      </c>
      <c r="G139" s="142">
        <f>G140+G149</f>
        <v>100</v>
      </c>
      <c r="H139" s="142">
        <f>H140+H149</f>
        <v>100</v>
      </c>
      <c r="I139" s="26"/>
      <c r="J139" s="2"/>
    </row>
    <row r="140" spans="1:10" ht="21.75">
      <c r="A140" s="88" t="s">
        <v>217</v>
      </c>
      <c r="B140" s="20"/>
      <c r="C140" s="176" t="s">
        <v>156</v>
      </c>
      <c r="D140" s="142">
        <f aca="true" t="shared" si="13" ref="D140:H141">D141</f>
        <v>900</v>
      </c>
      <c r="E140" s="142">
        <f t="shared" si="13"/>
        <v>0</v>
      </c>
      <c r="F140" s="142">
        <f t="shared" si="13"/>
        <v>0</v>
      </c>
      <c r="G140" s="142">
        <f t="shared" si="13"/>
        <v>100</v>
      </c>
      <c r="H140" s="142">
        <f t="shared" si="13"/>
        <v>100</v>
      </c>
      <c r="I140" s="26"/>
      <c r="J140" s="2"/>
    </row>
    <row r="141" spans="1:10" ht="12.75">
      <c r="A141" s="91" t="s">
        <v>218</v>
      </c>
      <c r="B141" s="14"/>
      <c r="C141" s="35" t="s">
        <v>157</v>
      </c>
      <c r="D141" s="141">
        <f t="shared" si="13"/>
        <v>900</v>
      </c>
      <c r="E141" s="141">
        <f t="shared" si="13"/>
        <v>0</v>
      </c>
      <c r="F141" s="141">
        <f t="shared" si="13"/>
        <v>0</v>
      </c>
      <c r="G141" s="141">
        <f t="shared" si="13"/>
        <v>100</v>
      </c>
      <c r="H141" s="141">
        <f t="shared" si="13"/>
        <v>100</v>
      </c>
      <c r="I141" s="26"/>
      <c r="J141" s="2"/>
    </row>
    <row r="142" spans="1:10" ht="12.75">
      <c r="A142" s="91" t="s">
        <v>219</v>
      </c>
      <c r="B142" s="14"/>
      <c r="C142" s="35" t="s">
        <v>215</v>
      </c>
      <c r="D142" s="141">
        <f>D143+D145+D147</f>
        <v>900</v>
      </c>
      <c r="E142" s="141">
        <f>E143+E145+E147</f>
        <v>0</v>
      </c>
      <c r="F142" s="141">
        <f>F143+F145+F147</f>
        <v>0</v>
      </c>
      <c r="G142" s="141">
        <f>G143+G145+G147</f>
        <v>100</v>
      </c>
      <c r="H142" s="141">
        <f>H143+H145+H147</f>
        <v>100</v>
      </c>
      <c r="I142" s="26"/>
      <c r="J142" s="2"/>
    </row>
    <row r="143" spans="1:10" ht="45">
      <c r="A143" s="91" t="s">
        <v>220</v>
      </c>
      <c r="B143" s="14"/>
      <c r="C143" s="53" t="s">
        <v>158</v>
      </c>
      <c r="D143" s="141">
        <f>D144</f>
        <v>800</v>
      </c>
      <c r="E143" s="141">
        <f>E144</f>
        <v>0</v>
      </c>
      <c r="F143" s="141">
        <f>F144</f>
        <v>0</v>
      </c>
      <c r="G143" s="141">
        <f>G144</f>
        <v>0</v>
      </c>
      <c r="H143" s="141">
        <f>H144</f>
        <v>0</v>
      </c>
      <c r="I143" s="26"/>
      <c r="J143" s="2"/>
    </row>
    <row r="144" spans="1:10" ht="22.5">
      <c r="A144" s="91" t="s">
        <v>220</v>
      </c>
      <c r="B144" s="14" t="s">
        <v>55</v>
      </c>
      <c r="C144" s="36" t="s">
        <v>413</v>
      </c>
      <c r="D144" s="141">
        <f>ЦСР!E39</f>
        <v>800</v>
      </c>
      <c r="E144" s="141">
        <f>ЦСР!F39</f>
        <v>0</v>
      </c>
      <c r="F144" s="141">
        <f>ЦСР!G39</f>
        <v>0</v>
      </c>
      <c r="G144" s="141">
        <f>ЦСР!H39</f>
        <v>0</v>
      </c>
      <c r="H144" s="141">
        <f>ЦСР!I39</f>
        <v>0</v>
      </c>
      <c r="I144" s="26"/>
      <c r="J144" s="2"/>
    </row>
    <row r="145" spans="1:10" ht="12.75">
      <c r="A145" s="91" t="s">
        <v>406</v>
      </c>
      <c r="B145" s="14"/>
      <c r="C145" s="55" t="s">
        <v>407</v>
      </c>
      <c r="D145" s="141">
        <f>D146</f>
        <v>0</v>
      </c>
      <c r="E145" s="141">
        <f>E146</f>
        <v>0</v>
      </c>
      <c r="F145" s="141">
        <f>F146</f>
        <v>0</v>
      </c>
      <c r="G145" s="141">
        <f>G146</f>
        <v>0</v>
      </c>
      <c r="H145" s="141">
        <f>H146</f>
        <v>0</v>
      </c>
      <c r="I145" s="26"/>
      <c r="J145" s="2"/>
    </row>
    <row r="146" spans="1:10" ht="22.5">
      <c r="A146" s="91" t="s">
        <v>406</v>
      </c>
      <c r="B146" s="14" t="s">
        <v>55</v>
      </c>
      <c r="C146" s="36" t="s">
        <v>413</v>
      </c>
      <c r="D146" s="141">
        <f>ЦСР!E41</f>
        <v>0</v>
      </c>
      <c r="E146" s="141">
        <f>ЦСР!F41</f>
        <v>0</v>
      </c>
      <c r="F146" s="141">
        <f>ЦСР!G41</f>
        <v>0</v>
      </c>
      <c r="G146" s="141">
        <f>ЦСР!H41</f>
        <v>0</v>
      </c>
      <c r="H146" s="141">
        <f>ЦСР!I41</f>
        <v>0</v>
      </c>
      <c r="I146" s="26"/>
      <c r="J146" s="2"/>
    </row>
    <row r="147" spans="1:10" ht="12.75">
      <c r="A147" s="91" t="s">
        <v>419</v>
      </c>
      <c r="B147" s="14"/>
      <c r="C147" s="55" t="s">
        <v>420</v>
      </c>
      <c r="D147" s="141">
        <f>D148</f>
        <v>100</v>
      </c>
      <c r="E147" s="141">
        <f>E148</f>
        <v>0</v>
      </c>
      <c r="F147" s="141">
        <f>F148</f>
        <v>0</v>
      </c>
      <c r="G147" s="141">
        <f>G148</f>
        <v>100</v>
      </c>
      <c r="H147" s="141">
        <f>H148</f>
        <v>100</v>
      </c>
      <c r="I147" s="26"/>
      <c r="J147" s="2"/>
    </row>
    <row r="148" spans="1:10" ht="22.5">
      <c r="A148" s="91" t="s">
        <v>419</v>
      </c>
      <c r="B148" s="14" t="s">
        <v>55</v>
      </c>
      <c r="C148" s="36" t="s">
        <v>413</v>
      </c>
      <c r="D148" s="141">
        <f>ЦСР!E43</f>
        <v>100</v>
      </c>
      <c r="E148" s="141">
        <f>ЦСР!F43</f>
        <v>0</v>
      </c>
      <c r="F148" s="141">
        <f>ЦСР!G43</f>
        <v>0</v>
      </c>
      <c r="G148" s="141">
        <f>ЦСР!H43</f>
        <v>100</v>
      </c>
      <c r="H148" s="141">
        <f>ЦСР!I43</f>
        <v>100</v>
      </c>
      <c r="I148" s="26"/>
      <c r="J148" s="2"/>
    </row>
    <row r="149" spans="1:10" ht="32.25" hidden="1">
      <c r="A149" s="88" t="s">
        <v>428</v>
      </c>
      <c r="B149" s="20"/>
      <c r="C149" s="176" t="s">
        <v>439</v>
      </c>
      <c r="D149" s="142">
        <f aca="true" t="shared" si="14" ref="D149:H152">D150</f>
        <v>0</v>
      </c>
      <c r="E149" s="142">
        <f t="shared" si="14"/>
        <v>0</v>
      </c>
      <c r="F149" s="142">
        <f t="shared" si="14"/>
        <v>0</v>
      </c>
      <c r="G149" s="142">
        <f t="shared" si="14"/>
        <v>0</v>
      </c>
      <c r="H149" s="142">
        <f t="shared" si="14"/>
        <v>0</v>
      </c>
      <c r="I149" s="26"/>
      <c r="J149" s="2"/>
    </row>
    <row r="150" spans="1:10" ht="33.75" hidden="1">
      <c r="A150" s="91" t="s">
        <v>429</v>
      </c>
      <c r="B150" s="14"/>
      <c r="C150" s="55" t="s">
        <v>438</v>
      </c>
      <c r="D150" s="141">
        <f t="shared" si="14"/>
        <v>0</v>
      </c>
      <c r="E150" s="141">
        <f t="shared" si="14"/>
        <v>0</v>
      </c>
      <c r="F150" s="141">
        <f t="shared" si="14"/>
        <v>0</v>
      </c>
      <c r="G150" s="141">
        <f t="shared" si="14"/>
        <v>0</v>
      </c>
      <c r="H150" s="141">
        <f t="shared" si="14"/>
        <v>0</v>
      </c>
      <c r="I150" s="26"/>
      <c r="J150" s="2"/>
    </row>
    <row r="151" spans="1:10" ht="12.75" hidden="1">
      <c r="A151" s="91" t="s">
        <v>431</v>
      </c>
      <c r="B151" s="14"/>
      <c r="C151" s="35" t="s">
        <v>215</v>
      </c>
      <c r="D151" s="141">
        <f t="shared" si="14"/>
        <v>0</v>
      </c>
      <c r="E151" s="141">
        <f t="shared" si="14"/>
        <v>0</v>
      </c>
      <c r="F151" s="141">
        <f t="shared" si="14"/>
        <v>0</v>
      </c>
      <c r="G151" s="141">
        <f t="shared" si="14"/>
        <v>0</v>
      </c>
      <c r="H151" s="141">
        <f t="shared" si="14"/>
        <v>0</v>
      </c>
      <c r="I151" s="26"/>
      <c r="J151" s="2"/>
    </row>
    <row r="152" spans="1:10" ht="12.75" hidden="1">
      <c r="A152" s="91" t="s">
        <v>432</v>
      </c>
      <c r="B152" s="14"/>
      <c r="C152" s="55" t="s">
        <v>430</v>
      </c>
      <c r="D152" s="141">
        <f>D153</f>
        <v>0</v>
      </c>
      <c r="E152" s="141">
        <f t="shared" si="14"/>
        <v>0</v>
      </c>
      <c r="F152" s="141">
        <f t="shared" si="14"/>
        <v>0</v>
      </c>
      <c r="G152" s="141">
        <f t="shared" si="14"/>
        <v>0</v>
      </c>
      <c r="H152" s="141">
        <f t="shared" si="14"/>
        <v>0</v>
      </c>
      <c r="I152" s="26"/>
      <c r="J152" s="2"/>
    </row>
    <row r="153" spans="1:10" ht="22.5" hidden="1">
      <c r="A153" s="91" t="s">
        <v>432</v>
      </c>
      <c r="B153" s="14" t="s">
        <v>75</v>
      </c>
      <c r="C153" s="35" t="s">
        <v>347</v>
      </c>
      <c r="D153" s="141">
        <f>ЦСР!E203</f>
        <v>0</v>
      </c>
      <c r="E153" s="141">
        <f>ЦСР!F203</f>
        <v>0</v>
      </c>
      <c r="F153" s="141">
        <f>ЦСР!G203</f>
        <v>0</v>
      </c>
      <c r="G153" s="141">
        <f>ЦСР!H203</f>
        <v>0</v>
      </c>
      <c r="H153" s="141">
        <f>ЦСР!I203</f>
        <v>0</v>
      </c>
      <c r="I153" s="26"/>
      <c r="J153" s="2"/>
    </row>
    <row r="154" spans="1:10" ht="33.75">
      <c r="A154" s="88" t="s">
        <v>221</v>
      </c>
      <c r="B154" s="20"/>
      <c r="C154" s="34" t="s">
        <v>410</v>
      </c>
      <c r="D154" s="142">
        <f>D155+D172</f>
        <v>244</v>
      </c>
      <c r="E154" s="142">
        <f>E155+E172</f>
        <v>0</v>
      </c>
      <c r="F154" s="142">
        <f>F155+F172</f>
        <v>0</v>
      </c>
      <c r="G154" s="142">
        <f>G155+G172</f>
        <v>244</v>
      </c>
      <c r="H154" s="142">
        <f>H155+H172</f>
        <v>244</v>
      </c>
      <c r="I154" s="26"/>
      <c r="J154" s="2"/>
    </row>
    <row r="155" spans="1:10" ht="12.75">
      <c r="A155" s="88" t="s">
        <v>222</v>
      </c>
      <c r="B155" s="174"/>
      <c r="C155" s="175" t="s">
        <v>1</v>
      </c>
      <c r="D155" s="141">
        <f>D156+D164</f>
        <v>150</v>
      </c>
      <c r="E155" s="141">
        <f>E156+E164</f>
        <v>0</v>
      </c>
      <c r="F155" s="141">
        <f>F156+F164</f>
        <v>0</v>
      </c>
      <c r="G155" s="141">
        <f>G156+G164</f>
        <v>190</v>
      </c>
      <c r="H155" s="141">
        <f>H156+H164</f>
        <v>190</v>
      </c>
      <c r="I155" s="26"/>
      <c r="J155" s="2"/>
    </row>
    <row r="156" spans="1:10" ht="22.5">
      <c r="A156" s="91" t="s">
        <v>223</v>
      </c>
      <c r="B156" s="54"/>
      <c r="C156" s="36" t="s">
        <v>105</v>
      </c>
      <c r="D156" s="141">
        <f>D157</f>
        <v>130</v>
      </c>
      <c r="E156" s="141">
        <f>E157</f>
        <v>0</v>
      </c>
      <c r="F156" s="141">
        <f>F157</f>
        <v>0</v>
      </c>
      <c r="G156" s="141">
        <f>G157</f>
        <v>170</v>
      </c>
      <c r="H156" s="141">
        <f>H157</f>
        <v>170</v>
      </c>
      <c r="I156" s="26"/>
      <c r="J156" s="2"/>
    </row>
    <row r="157" spans="1:10" ht="12.75">
      <c r="A157" s="91" t="s">
        <v>224</v>
      </c>
      <c r="B157" s="54"/>
      <c r="C157" s="35" t="s">
        <v>215</v>
      </c>
      <c r="D157" s="141">
        <f>D158+D160+D162</f>
        <v>130</v>
      </c>
      <c r="E157" s="141">
        <f>E158+E160+E162</f>
        <v>0</v>
      </c>
      <c r="F157" s="141">
        <f>F158+F160+F162</f>
        <v>0</v>
      </c>
      <c r="G157" s="141">
        <f>G158+G160+G162</f>
        <v>170</v>
      </c>
      <c r="H157" s="141">
        <f>H158+H160+H162</f>
        <v>170</v>
      </c>
      <c r="I157" s="26"/>
      <c r="J157" s="2"/>
    </row>
    <row r="158" spans="1:10" ht="33.75">
      <c r="A158" s="91" t="s">
        <v>225</v>
      </c>
      <c r="B158" s="54"/>
      <c r="C158" s="36" t="s">
        <v>106</v>
      </c>
      <c r="D158" s="141">
        <f>D159</f>
        <v>120</v>
      </c>
      <c r="E158" s="141">
        <f>E159</f>
        <v>0</v>
      </c>
      <c r="F158" s="141">
        <f>F159</f>
        <v>0</v>
      </c>
      <c r="G158" s="141">
        <f>G159</f>
        <v>160</v>
      </c>
      <c r="H158" s="141">
        <f>H159</f>
        <v>160</v>
      </c>
      <c r="I158" s="26"/>
      <c r="J158" s="2"/>
    </row>
    <row r="159" spans="1:10" ht="22.5">
      <c r="A159" s="91" t="s">
        <v>225</v>
      </c>
      <c r="B159" s="21" t="s">
        <v>55</v>
      </c>
      <c r="C159" s="36" t="s">
        <v>413</v>
      </c>
      <c r="D159" s="141">
        <f>ЦСР!E49</f>
        <v>120</v>
      </c>
      <c r="E159" s="141">
        <f>ЦСР!F49</f>
        <v>0</v>
      </c>
      <c r="F159" s="141">
        <f>ЦСР!G49</f>
        <v>0</v>
      </c>
      <c r="G159" s="141">
        <f>ЦСР!H49</f>
        <v>160</v>
      </c>
      <c r="H159" s="141">
        <f>ЦСР!I49</f>
        <v>160</v>
      </c>
      <c r="I159" s="26"/>
      <c r="J159" s="2"/>
    </row>
    <row r="160" spans="1:10" ht="22.5">
      <c r="A160" s="91" t="s">
        <v>226</v>
      </c>
      <c r="B160" s="21"/>
      <c r="C160" s="55" t="s">
        <v>107</v>
      </c>
      <c r="D160" s="141">
        <f>D161</f>
        <v>10</v>
      </c>
      <c r="E160" s="141">
        <f>E161</f>
        <v>0</v>
      </c>
      <c r="F160" s="141">
        <f>F161</f>
        <v>0</v>
      </c>
      <c r="G160" s="141">
        <f>G161</f>
        <v>10</v>
      </c>
      <c r="H160" s="141">
        <f>H161</f>
        <v>10</v>
      </c>
      <c r="I160" s="26"/>
      <c r="J160" s="2"/>
    </row>
    <row r="161" spans="1:10" ht="22.5">
      <c r="A161" s="91" t="s">
        <v>226</v>
      </c>
      <c r="B161" s="21" t="s">
        <v>55</v>
      </c>
      <c r="C161" s="36" t="s">
        <v>413</v>
      </c>
      <c r="D161" s="141">
        <f>ЦСР!E51</f>
        <v>10</v>
      </c>
      <c r="E161" s="141">
        <f>ЦСР!F51</f>
        <v>0</v>
      </c>
      <c r="F161" s="141">
        <f>ЦСР!G51</f>
        <v>0</v>
      </c>
      <c r="G161" s="141">
        <f>ЦСР!H51</f>
        <v>10</v>
      </c>
      <c r="H161" s="141">
        <f>ЦСР!I51</f>
        <v>10</v>
      </c>
      <c r="I161" s="26"/>
      <c r="J161" s="2"/>
    </row>
    <row r="162" spans="1:10" ht="12.75">
      <c r="A162" s="91" t="s">
        <v>227</v>
      </c>
      <c r="B162" s="21"/>
      <c r="C162" s="55" t="s">
        <v>108</v>
      </c>
      <c r="D162" s="141">
        <f>D163</f>
        <v>0</v>
      </c>
      <c r="E162" s="141">
        <f>E163</f>
        <v>0</v>
      </c>
      <c r="F162" s="141">
        <f>F163</f>
        <v>0</v>
      </c>
      <c r="G162" s="141">
        <f>G163</f>
        <v>0</v>
      </c>
      <c r="H162" s="141">
        <f>H163</f>
        <v>0</v>
      </c>
      <c r="I162" s="26"/>
      <c r="J162" s="2"/>
    </row>
    <row r="163" spans="1:10" ht="22.5">
      <c r="A163" s="91" t="s">
        <v>227</v>
      </c>
      <c r="B163" s="21" t="s">
        <v>55</v>
      </c>
      <c r="C163" s="36" t="s">
        <v>413</v>
      </c>
      <c r="D163" s="141">
        <f>ЦСР!E53</f>
        <v>0</v>
      </c>
      <c r="E163" s="141">
        <f>ЦСР!F53</f>
        <v>0</v>
      </c>
      <c r="F163" s="141">
        <f>ЦСР!G53</f>
        <v>0</v>
      </c>
      <c r="G163" s="141">
        <f>ЦСР!H53</f>
        <v>0</v>
      </c>
      <c r="H163" s="141">
        <f>ЦСР!I53</f>
        <v>0</v>
      </c>
      <c r="I163" s="26"/>
      <c r="J163" s="2"/>
    </row>
    <row r="164" spans="1:10" ht="12.75">
      <c r="A164" s="91" t="s">
        <v>228</v>
      </c>
      <c r="B164" s="21"/>
      <c r="C164" s="36" t="s">
        <v>343</v>
      </c>
      <c r="D164" s="141">
        <f>D165</f>
        <v>20</v>
      </c>
      <c r="E164" s="141">
        <f>E165</f>
        <v>0</v>
      </c>
      <c r="F164" s="141">
        <f>F165</f>
        <v>0</v>
      </c>
      <c r="G164" s="141">
        <f>G165</f>
        <v>20</v>
      </c>
      <c r="H164" s="141">
        <f>H165</f>
        <v>20</v>
      </c>
      <c r="I164" s="26"/>
      <c r="J164" s="2"/>
    </row>
    <row r="165" spans="1:10" ht="12.75">
      <c r="A165" s="91" t="s">
        <v>229</v>
      </c>
      <c r="B165" s="21"/>
      <c r="C165" s="35" t="s">
        <v>215</v>
      </c>
      <c r="D165" s="141">
        <f>D166+D168+D170</f>
        <v>20</v>
      </c>
      <c r="E165" s="141">
        <f>E166+E168+E170</f>
        <v>0</v>
      </c>
      <c r="F165" s="141">
        <f>F166+F168+F170</f>
        <v>0</v>
      </c>
      <c r="G165" s="141">
        <f>G166+G168+G170</f>
        <v>20</v>
      </c>
      <c r="H165" s="141">
        <f>H166+H168+H170</f>
        <v>20</v>
      </c>
      <c r="I165" s="26"/>
      <c r="J165" s="2"/>
    </row>
    <row r="166" spans="1:10" ht="45">
      <c r="A166" s="91" t="s">
        <v>352</v>
      </c>
      <c r="B166" s="21"/>
      <c r="C166" s="53" t="s">
        <v>448</v>
      </c>
      <c r="D166" s="141">
        <f>D167</f>
        <v>20</v>
      </c>
      <c r="E166" s="141">
        <f>E167</f>
        <v>0</v>
      </c>
      <c r="F166" s="141">
        <f>F167</f>
        <v>0</v>
      </c>
      <c r="G166" s="141">
        <f>G167</f>
        <v>20</v>
      </c>
      <c r="H166" s="141">
        <f>H167</f>
        <v>20</v>
      </c>
      <c r="I166" s="26"/>
      <c r="J166" s="2"/>
    </row>
    <row r="167" spans="1:10" ht="22.5">
      <c r="A167" s="91" t="s">
        <v>352</v>
      </c>
      <c r="B167" s="21" t="s">
        <v>55</v>
      </c>
      <c r="C167" s="36" t="s">
        <v>413</v>
      </c>
      <c r="D167" s="141">
        <f>ЦСР!E57</f>
        <v>20</v>
      </c>
      <c r="E167" s="141">
        <f>ЦСР!F57</f>
        <v>0</v>
      </c>
      <c r="F167" s="141">
        <f>ЦСР!G57</f>
        <v>0</v>
      </c>
      <c r="G167" s="141">
        <f>ЦСР!H57</f>
        <v>20</v>
      </c>
      <c r="H167" s="141">
        <f>ЦСР!I57</f>
        <v>20</v>
      </c>
      <c r="I167" s="26"/>
      <c r="J167" s="2"/>
    </row>
    <row r="168" spans="1:10" ht="12.75" hidden="1">
      <c r="A168" s="91" t="s">
        <v>349</v>
      </c>
      <c r="B168" s="21"/>
      <c r="C168" s="55" t="s">
        <v>350</v>
      </c>
      <c r="D168" s="141">
        <f>D169</f>
        <v>0</v>
      </c>
      <c r="E168" s="141">
        <f>E169</f>
        <v>0</v>
      </c>
      <c r="F168" s="141">
        <f>F169</f>
        <v>0</v>
      </c>
      <c r="G168" s="141">
        <f>G169</f>
        <v>0</v>
      </c>
      <c r="H168" s="141">
        <f>H169</f>
        <v>0</v>
      </c>
      <c r="I168" s="26"/>
      <c r="J168" s="2"/>
    </row>
    <row r="169" spans="1:10" ht="22.5" hidden="1">
      <c r="A169" s="91" t="s">
        <v>349</v>
      </c>
      <c r="B169" s="21" t="s">
        <v>55</v>
      </c>
      <c r="C169" s="36" t="s">
        <v>413</v>
      </c>
      <c r="D169" s="141">
        <f>ЦСР!E59</f>
        <v>0</v>
      </c>
      <c r="E169" s="141">
        <f>ЦСР!F59</f>
        <v>0</v>
      </c>
      <c r="F169" s="141">
        <f>ЦСР!G59</f>
        <v>0</v>
      </c>
      <c r="G169" s="141">
        <f>ЦСР!H59</f>
        <v>0</v>
      </c>
      <c r="H169" s="141">
        <f>ЦСР!I59</f>
        <v>0</v>
      </c>
      <c r="I169" s="26"/>
      <c r="J169" s="2"/>
    </row>
    <row r="170" spans="1:10" ht="22.5" hidden="1">
      <c r="A170" s="91" t="s">
        <v>381</v>
      </c>
      <c r="B170" s="21"/>
      <c r="C170" s="55" t="s">
        <v>382</v>
      </c>
      <c r="D170" s="141">
        <f>D171</f>
        <v>0</v>
      </c>
      <c r="E170" s="141">
        <f>E171</f>
        <v>0</v>
      </c>
      <c r="F170" s="141">
        <f>F171</f>
        <v>0</v>
      </c>
      <c r="G170" s="141">
        <f>G171</f>
        <v>0</v>
      </c>
      <c r="H170" s="141">
        <f>H171</f>
        <v>0</v>
      </c>
      <c r="I170" s="26"/>
      <c r="J170" s="2"/>
    </row>
    <row r="171" spans="1:10" ht="22.5" hidden="1">
      <c r="A171" s="91" t="s">
        <v>381</v>
      </c>
      <c r="B171" s="21" t="s">
        <v>55</v>
      </c>
      <c r="C171" s="36" t="s">
        <v>413</v>
      </c>
      <c r="D171" s="141">
        <f>ЦСР!E61</f>
        <v>0</v>
      </c>
      <c r="E171" s="141">
        <f>ЦСР!F61</f>
        <v>0</v>
      </c>
      <c r="F171" s="141">
        <f>ЦСР!G61</f>
        <v>0</v>
      </c>
      <c r="G171" s="141">
        <f>ЦСР!H61</f>
        <v>0</v>
      </c>
      <c r="H171" s="141">
        <f>ЦСР!I61</f>
        <v>0</v>
      </c>
      <c r="I171" s="26"/>
      <c r="J171" s="2"/>
    </row>
    <row r="172" spans="1:10" ht="12.75">
      <c r="A172" s="88" t="s">
        <v>230</v>
      </c>
      <c r="B172" s="177"/>
      <c r="C172" s="175" t="s">
        <v>2</v>
      </c>
      <c r="D172" s="142">
        <f aca="true" t="shared" si="15" ref="D172:H173">D173</f>
        <v>94</v>
      </c>
      <c r="E172" s="142">
        <f t="shared" si="15"/>
        <v>0</v>
      </c>
      <c r="F172" s="142">
        <f t="shared" si="15"/>
        <v>0</v>
      </c>
      <c r="G172" s="142">
        <f t="shared" si="15"/>
        <v>54</v>
      </c>
      <c r="H172" s="142">
        <f t="shared" si="15"/>
        <v>54</v>
      </c>
      <c r="I172" s="26"/>
      <c r="J172" s="2"/>
    </row>
    <row r="173" spans="1:10" ht="30" customHeight="1">
      <c r="A173" s="91" t="s">
        <v>231</v>
      </c>
      <c r="B173" s="56"/>
      <c r="C173" s="36" t="s">
        <v>111</v>
      </c>
      <c r="D173" s="141">
        <f t="shared" si="15"/>
        <v>94</v>
      </c>
      <c r="E173" s="141">
        <f t="shared" si="15"/>
        <v>0</v>
      </c>
      <c r="F173" s="141">
        <f t="shared" si="15"/>
        <v>0</v>
      </c>
      <c r="G173" s="141">
        <f t="shared" si="15"/>
        <v>54</v>
      </c>
      <c r="H173" s="141">
        <f t="shared" si="15"/>
        <v>54</v>
      </c>
      <c r="I173" s="26"/>
      <c r="J173" s="2"/>
    </row>
    <row r="174" spans="1:10" ht="12.75">
      <c r="A174" s="91" t="s">
        <v>232</v>
      </c>
      <c r="B174" s="56"/>
      <c r="C174" s="35" t="s">
        <v>215</v>
      </c>
      <c r="D174" s="141">
        <f>D175+D177</f>
        <v>94</v>
      </c>
      <c r="E174" s="141">
        <f>E175+E177</f>
        <v>0</v>
      </c>
      <c r="F174" s="141">
        <f>F175+F177</f>
        <v>0</v>
      </c>
      <c r="G174" s="141">
        <f>G175+G177</f>
        <v>54</v>
      </c>
      <c r="H174" s="141">
        <f>H175+H177</f>
        <v>54</v>
      </c>
      <c r="I174" s="26"/>
      <c r="J174" s="2"/>
    </row>
    <row r="175" spans="1:10" ht="12.75">
      <c r="A175" s="91" t="s">
        <v>233</v>
      </c>
      <c r="B175" s="56"/>
      <c r="C175" s="55" t="s">
        <v>110</v>
      </c>
      <c r="D175" s="141">
        <f>D176</f>
        <v>94</v>
      </c>
      <c r="E175" s="141">
        <f>E176</f>
        <v>0</v>
      </c>
      <c r="F175" s="141">
        <f>F176</f>
        <v>0</v>
      </c>
      <c r="G175" s="141">
        <f>G176</f>
        <v>54</v>
      </c>
      <c r="H175" s="141">
        <f>H176</f>
        <v>54</v>
      </c>
      <c r="I175" s="26"/>
      <c r="J175" s="2"/>
    </row>
    <row r="176" spans="1:10" ht="22.5">
      <c r="A176" s="91" t="s">
        <v>233</v>
      </c>
      <c r="B176" s="21" t="s">
        <v>55</v>
      </c>
      <c r="C176" s="36" t="s">
        <v>413</v>
      </c>
      <c r="D176" s="141">
        <f>ЦСР!E66</f>
        <v>94</v>
      </c>
      <c r="E176" s="141">
        <f>ЦСР!F66</f>
        <v>0</v>
      </c>
      <c r="F176" s="141">
        <f>ЦСР!G66</f>
        <v>0</v>
      </c>
      <c r="G176" s="141">
        <f>ЦСР!H66</f>
        <v>54</v>
      </c>
      <c r="H176" s="141">
        <f>ЦСР!I66</f>
        <v>54</v>
      </c>
      <c r="I176" s="26"/>
      <c r="J176" s="2"/>
    </row>
    <row r="177" spans="1:10" ht="22.5" hidden="1">
      <c r="A177" s="91" t="s">
        <v>383</v>
      </c>
      <c r="B177" s="21"/>
      <c r="C177" s="53" t="s">
        <v>385</v>
      </c>
      <c r="D177" s="141">
        <f>D178</f>
        <v>0</v>
      </c>
      <c r="E177" s="141">
        <f>E178</f>
        <v>0</v>
      </c>
      <c r="F177" s="141">
        <f>F178</f>
        <v>0</v>
      </c>
      <c r="G177" s="141">
        <f>G178</f>
        <v>0</v>
      </c>
      <c r="H177" s="141">
        <f>H178</f>
        <v>0</v>
      </c>
      <c r="I177" s="26"/>
      <c r="J177" s="2"/>
    </row>
    <row r="178" spans="1:10" ht="22.5" hidden="1">
      <c r="A178" s="91" t="s">
        <v>383</v>
      </c>
      <c r="B178" s="21" t="s">
        <v>55</v>
      </c>
      <c r="C178" s="36" t="s">
        <v>413</v>
      </c>
      <c r="D178" s="141">
        <f>ЦСР!E68</f>
        <v>0</v>
      </c>
      <c r="E178" s="141">
        <f>ЦСР!F68</f>
        <v>0</v>
      </c>
      <c r="F178" s="141">
        <f>ЦСР!G68</f>
        <v>0</v>
      </c>
      <c r="G178" s="141">
        <f>ЦСР!H68</f>
        <v>0</v>
      </c>
      <c r="H178" s="141">
        <f>ЦСР!I68</f>
        <v>0</v>
      </c>
      <c r="I178" s="26"/>
      <c r="J178" s="2"/>
    </row>
    <row r="179" spans="1:10" ht="22.5">
      <c r="A179" s="88" t="s">
        <v>297</v>
      </c>
      <c r="B179" s="20"/>
      <c r="C179" s="125" t="s">
        <v>446</v>
      </c>
      <c r="D179" s="142">
        <f>D180</f>
        <v>1035</v>
      </c>
      <c r="E179" s="142" t="e">
        <f>E180</f>
        <v>#REF!</v>
      </c>
      <c r="F179" s="142" t="e">
        <f>F180</f>
        <v>#REF!</v>
      </c>
      <c r="G179" s="142">
        <f>G180</f>
        <v>1300</v>
      </c>
      <c r="H179" s="142">
        <f>H180</f>
        <v>2300</v>
      </c>
      <c r="I179" s="26"/>
      <c r="J179" s="2"/>
    </row>
    <row r="180" spans="1:10" ht="12.75">
      <c r="A180" s="88" t="s">
        <v>298</v>
      </c>
      <c r="B180" s="20"/>
      <c r="C180" s="176" t="s">
        <v>155</v>
      </c>
      <c r="D180" s="141">
        <f>D200</f>
        <v>1035</v>
      </c>
      <c r="E180" s="141" t="e">
        <f>E200</f>
        <v>#REF!</v>
      </c>
      <c r="F180" s="141" t="e">
        <f>F200</f>
        <v>#REF!</v>
      </c>
      <c r="G180" s="141">
        <f>G200</f>
        <v>1300</v>
      </c>
      <c r="H180" s="141">
        <f>H200</f>
        <v>2300</v>
      </c>
      <c r="I180" s="26"/>
      <c r="J180" s="2"/>
    </row>
    <row r="181" spans="1:10" ht="22.5" hidden="1">
      <c r="A181" s="91" t="s">
        <v>299</v>
      </c>
      <c r="B181" s="14"/>
      <c r="C181" s="35" t="s">
        <v>202</v>
      </c>
      <c r="D181" s="141">
        <f>D182</f>
        <v>0</v>
      </c>
      <c r="E181" s="141">
        <f>E182</f>
        <v>0</v>
      </c>
      <c r="F181" s="141">
        <f>F182</f>
        <v>0</v>
      </c>
      <c r="G181" s="141">
        <f>G182</f>
        <v>0</v>
      </c>
      <c r="H181" s="141">
        <f>H182</f>
        <v>0</v>
      </c>
      <c r="I181" s="26"/>
      <c r="J181" s="2"/>
    </row>
    <row r="182" spans="1:10" ht="12.75" hidden="1">
      <c r="A182" s="91" t="s">
        <v>300</v>
      </c>
      <c r="B182" s="14"/>
      <c r="C182" s="35" t="s">
        <v>215</v>
      </c>
      <c r="D182" s="141">
        <f>D183+D185</f>
        <v>0</v>
      </c>
      <c r="E182" s="141">
        <f>E183+E185</f>
        <v>0</v>
      </c>
      <c r="F182" s="141">
        <f>F183+F185</f>
        <v>0</v>
      </c>
      <c r="G182" s="141">
        <f>G183+G185</f>
        <v>0</v>
      </c>
      <c r="H182" s="141">
        <f>H183+H185</f>
        <v>0</v>
      </c>
      <c r="I182" s="26"/>
      <c r="J182" s="2"/>
    </row>
    <row r="183" spans="1:10" ht="33.75" hidden="1">
      <c r="A183" s="91" t="s">
        <v>301</v>
      </c>
      <c r="B183" s="14"/>
      <c r="C183" s="111" t="s">
        <v>189</v>
      </c>
      <c r="D183" s="141">
        <f>D184</f>
        <v>0</v>
      </c>
      <c r="E183" s="141">
        <f>E184</f>
        <v>0</v>
      </c>
      <c r="F183" s="141">
        <f>F184</f>
        <v>0</v>
      </c>
      <c r="G183" s="141">
        <f>G184</f>
        <v>0</v>
      </c>
      <c r="H183" s="141">
        <f>H184</f>
        <v>0</v>
      </c>
      <c r="I183" s="26"/>
      <c r="J183" s="2"/>
    </row>
    <row r="184" spans="1:10" ht="22.5" hidden="1">
      <c r="A184" s="91" t="s">
        <v>301</v>
      </c>
      <c r="B184" s="14" t="s">
        <v>55</v>
      </c>
      <c r="C184" s="36" t="s">
        <v>413</v>
      </c>
      <c r="D184" s="141">
        <f>ЦСР!E229</f>
        <v>0</v>
      </c>
      <c r="E184" s="141">
        <f>ЦСР!F229</f>
        <v>0</v>
      </c>
      <c r="F184" s="141">
        <f>ЦСР!G229</f>
        <v>0</v>
      </c>
      <c r="G184" s="141">
        <f>ЦСР!H229</f>
        <v>0</v>
      </c>
      <c r="H184" s="141">
        <f>ЦСР!I229</f>
        <v>0</v>
      </c>
      <c r="I184" s="26"/>
      <c r="J184" s="2"/>
    </row>
    <row r="185" spans="1:10" ht="33.75" hidden="1">
      <c r="A185" s="91" t="s">
        <v>379</v>
      </c>
      <c r="B185" s="14"/>
      <c r="C185" s="53" t="s">
        <v>380</v>
      </c>
      <c r="D185" s="141">
        <f>D186</f>
        <v>0</v>
      </c>
      <c r="E185" s="141">
        <f>E186</f>
        <v>0</v>
      </c>
      <c r="F185" s="141">
        <f>F186</f>
        <v>0</v>
      </c>
      <c r="G185" s="141">
        <f>G186</f>
        <v>0</v>
      </c>
      <c r="H185" s="141">
        <f>H186</f>
        <v>0</v>
      </c>
      <c r="I185" s="26"/>
      <c r="J185" s="2"/>
    </row>
    <row r="186" spans="1:10" ht="22.5" hidden="1">
      <c r="A186" s="91" t="s">
        <v>379</v>
      </c>
      <c r="B186" s="14" t="s">
        <v>55</v>
      </c>
      <c r="C186" s="36" t="s">
        <v>413</v>
      </c>
      <c r="D186" s="141">
        <f>ЦСР!E231</f>
        <v>0</v>
      </c>
      <c r="E186" s="141">
        <f>ЦСР!F231</f>
        <v>0</v>
      </c>
      <c r="F186" s="141">
        <f>ЦСР!G231</f>
        <v>0</v>
      </c>
      <c r="G186" s="141">
        <f>ЦСР!H231</f>
        <v>0</v>
      </c>
      <c r="H186" s="141">
        <f>ЦСР!I231</f>
        <v>0</v>
      </c>
      <c r="I186" s="26"/>
      <c r="J186" s="2"/>
    </row>
    <row r="187" spans="1:10" ht="22.5" hidden="1">
      <c r="A187" s="91" t="s">
        <v>386</v>
      </c>
      <c r="B187" s="14"/>
      <c r="C187" s="53" t="s">
        <v>388</v>
      </c>
      <c r="D187" s="141"/>
      <c r="E187" s="147"/>
      <c r="F187" s="147"/>
      <c r="G187" s="141"/>
      <c r="H187" s="141"/>
      <c r="I187" s="26"/>
      <c r="J187" s="2"/>
    </row>
    <row r="188" spans="1:10" ht="12.75" hidden="1">
      <c r="A188" s="91" t="s">
        <v>387</v>
      </c>
      <c r="B188" s="14"/>
      <c r="C188" s="35" t="s">
        <v>64</v>
      </c>
      <c r="D188" s="141"/>
      <c r="E188" s="147"/>
      <c r="F188" s="147"/>
      <c r="G188" s="141"/>
      <c r="H188" s="141"/>
      <c r="I188" s="26"/>
      <c r="J188" s="2"/>
    </row>
    <row r="189" spans="1:10" ht="22.5" hidden="1">
      <c r="A189" s="91" t="s">
        <v>387</v>
      </c>
      <c r="B189" s="14" t="s">
        <v>55</v>
      </c>
      <c r="C189" s="36" t="s">
        <v>56</v>
      </c>
      <c r="D189" s="141"/>
      <c r="E189" s="147"/>
      <c r="F189" s="147"/>
      <c r="G189" s="141"/>
      <c r="H189" s="141"/>
      <c r="I189" s="26"/>
      <c r="J189" s="2"/>
    </row>
    <row r="190" spans="1:10" ht="12.75" hidden="1">
      <c r="A190" s="91" t="s">
        <v>302</v>
      </c>
      <c r="B190" s="14"/>
      <c r="C190" s="66" t="s">
        <v>203</v>
      </c>
      <c r="D190" s="141">
        <f aca="true" t="shared" si="16" ref="D190:H191">D191</f>
        <v>0</v>
      </c>
      <c r="E190" s="141" t="e">
        <f t="shared" si="16"/>
        <v>#REF!</v>
      </c>
      <c r="F190" s="141" t="e">
        <f t="shared" si="16"/>
        <v>#REF!</v>
      </c>
      <c r="G190" s="141">
        <f t="shared" si="16"/>
        <v>0</v>
      </c>
      <c r="H190" s="141">
        <f t="shared" si="16"/>
        <v>0</v>
      </c>
      <c r="I190" s="26"/>
      <c r="J190" s="2"/>
    </row>
    <row r="191" spans="1:10" ht="12.75" hidden="1">
      <c r="A191" s="91" t="s">
        <v>303</v>
      </c>
      <c r="B191" s="14"/>
      <c r="C191" s="35" t="s">
        <v>215</v>
      </c>
      <c r="D191" s="141">
        <f t="shared" si="16"/>
        <v>0</v>
      </c>
      <c r="E191" s="141" t="e">
        <f t="shared" si="16"/>
        <v>#REF!</v>
      </c>
      <c r="F191" s="141" t="e">
        <f t="shared" si="16"/>
        <v>#REF!</v>
      </c>
      <c r="G191" s="141">
        <f t="shared" si="16"/>
        <v>0</v>
      </c>
      <c r="H191" s="141">
        <f t="shared" si="16"/>
        <v>0</v>
      </c>
      <c r="I191" s="26"/>
      <c r="J191" s="2"/>
    </row>
    <row r="192" spans="1:10" ht="12.75" hidden="1">
      <c r="A192" s="91" t="s">
        <v>304</v>
      </c>
      <c r="B192" s="14"/>
      <c r="C192" s="55" t="s">
        <v>348</v>
      </c>
      <c r="D192" s="141">
        <f>D193</f>
        <v>0</v>
      </c>
      <c r="E192" s="141" t="e">
        <f>E193</f>
        <v>#REF!</v>
      </c>
      <c r="F192" s="141" t="e">
        <f>F193</f>
        <v>#REF!</v>
      </c>
      <c r="G192" s="141">
        <f>G193</f>
        <v>0</v>
      </c>
      <c r="H192" s="141">
        <f>H193</f>
        <v>0</v>
      </c>
      <c r="I192" s="26"/>
      <c r="J192" s="2"/>
    </row>
    <row r="193" spans="1:10" ht="22.5" hidden="1">
      <c r="A193" s="91" t="s">
        <v>304</v>
      </c>
      <c r="B193" s="14" t="s">
        <v>75</v>
      </c>
      <c r="C193" s="35" t="s">
        <v>347</v>
      </c>
      <c r="D193" s="141">
        <f>ЦСР!E238</f>
        <v>0</v>
      </c>
      <c r="E193" s="141" t="e">
        <f>ЦСР!F238</f>
        <v>#REF!</v>
      </c>
      <c r="F193" s="141" t="e">
        <f>ЦСР!G238</f>
        <v>#REF!</v>
      </c>
      <c r="G193" s="141">
        <f>ЦСР!H238</f>
        <v>0</v>
      </c>
      <c r="H193" s="141">
        <f>ЦСР!I238</f>
        <v>0</v>
      </c>
      <c r="I193" s="26"/>
      <c r="J193" s="2"/>
    </row>
    <row r="194" spans="1:10" ht="22.5" hidden="1">
      <c r="A194" s="91" t="s">
        <v>305</v>
      </c>
      <c r="B194" s="14"/>
      <c r="C194" s="35" t="s">
        <v>207</v>
      </c>
      <c r="D194" s="141"/>
      <c r="E194" s="147"/>
      <c r="F194" s="147"/>
      <c r="G194" s="141"/>
      <c r="H194" s="141"/>
      <c r="I194" s="26"/>
      <c r="J194" s="2"/>
    </row>
    <row r="195" spans="1:10" ht="12.75" hidden="1">
      <c r="A195" s="91" t="s">
        <v>306</v>
      </c>
      <c r="B195" s="14"/>
      <c r="C195" s="35" t="s">
        <v>64</v>
      </c>
      <c r="D195" s="141"/>
      <c r="E195" s="147"/>
      <c r="F195" s="147"/>
      <c r="G195" s="141"/>
      <c r="H195" s="141"/>
      <c r="I195" s="26"/>
      <c r="J195" s="2"/>
    </row>
    <row r="196" spans="1:10" ht="22.5" hidden="1">
      <c r="A196" s="91" t="s">
        <v>306</v>
      </c>
      <c r="B196" s="14" t="s">
        <v>55</v>
      </c>
      <c r="C196" s="36" t="s">
        <v>56</v>
      </c>
      <c r="D196" s="141"/>
      <c r="E196" s="147"/>
      <c r="F196" s="147"/>
      <c r="G196" s="141"/>
      <c r="H196" s="141"/>
      <c r="I196" s="26"/>
      <c r="J196" s="2"/>
    </row>
    <row r="197" spans="1:10" ht="22.5" hidden="1">
      <c r="A197" s="91" t="s">
        <v>307</v>
      </c>
      <c r="B197" s="14"/>
      <c r="C197" s="35" t="s">
        <v>208</v>
      </c>
      <c r="D197" s="141"/>
      <c r="E197" s="147"/>
      <c r="F197" s="147"/>
      <c r="G197" s="141"/>
      <c r="H197" s="141"/>
      <c r="I197" s="26"/>
      <c r="J197" s="2"/>
    </row>
    <row r="198" spans="1:10" ht="12.75" hidden="1">
      <c r="A198" s="91" t="s">
        <v>308</v>
      </c>
      <c r="B198" s="14"/>
      <c r="C198" s="35" t="s">
        <v>64</v>
      </c>
      <c r="D198" s="141"/>
      <c r="E198" s="147"/>
      <c r="F198" s="147"/>
      <c r="G198" s="141"/>
      <c r="H198" s="141"/>
      <c r="I198" s="26"/>
      <c r="J198" s="2"/>
    </row>
    <row r="199" spans="1:10" ht="12.75" hidden="1">
      <c r="A199" s="91" t="s">
        <v>308</v>
      </c>
      <c r="B199" s="14" t="s">
        <v>75</v>
      </c>
      <c r="C199" s="35" t="s">
        <v>76</v>
      </c>
      <c r="D199" s="141"/>
      <c r="E199" s="147"/>
      <c r="F199" s="147"/>
      <c r="G199" s="141"/>
      <c r="H199" s="141"/>
      <c r="I199" s="26"/>
      <c r="J199" s="2"/>
    </row>
    <row r="200" spans="1:10" ht="22.5">
      <c r="A200" s="91" t="s">
        <v>309</v>
      </c>
      <c r="B200" s="14"/>
      <c r="C200" s="55" t="s">
        <v>324</v>
      </c>
      <c r="D200" s="141">
        <f>D204+D201</f>
        <v>1035</v>
      </c>
      <c r="E200" s="141" t="e">
        <f>E204+E201</f>
        <v>#REF!</v>
      </c>
      <c r="F200" s="141" t="e">
        <f>F204+F201</f>
        <v>#REF!</v>
      </c>
      <c r="G200" s="141">
        <f>G204+G201</f>
        <v>1300</v>
      </c>
      <c r="H200" s="141">
        <f>H204+H201</f>
        <v>2300</v>
      </c>
      <c r="I200" s="26"/>
      <c r="J200" s="2"/>
    </row>
    <row r="201" spans="1:10" ht="12.75">
      <c r="A201" s="14" t="s">
        <v>485</v>
      </c>
      <c r="B201" s="14"/>
      <c r="C201" s="35" t="s">
        <v>215</v>
      </c>
      <c r="D201" s="141">
        <f aca="true" t="shared" si="17" ref="D201:H202">D202</f>
        <v>235</v>
      </c>
      <c r="E201" s="141">
        <f t="shared" si="17"/>
        <v>0</v>
      </c>
      <c r="F201" s="141">
        <f t="shared" si="17"/>
        <v>0</v>
      </c>
      <c r="G201" s="141">
        <f t="shared" si="17"/>
        <v>0</v>
      </c>
      <c r="H201" s="141">
        <f t="shared" si="17"/>
        <v>0</v>
      </c>
      <c r="I201" s="26"/>
      <c r="J201" s="2"/>
    </row>
    <row r="202" spans="1:10" ht="22.5">
      <c r="A202" s="14" t="s">
        <v>486</v>
      </c>
      <c r="B202" s="14"/>
      <c r="C202" s="53" t="s">
        <v>487</v>
      </c>
      <c r="D202" s="141">
        <f t="shared" si="17"/>
        <v>235</v>
      </c>
      <c r="E202" s="141">
        <f t="shared" si="17"/>
        <v>0</v>
      </c>
      <c r="F202" s="141">
        <f t="shared" si="17"/>
        <v>0</v>
      </c>
      <c r="G202" s="141">
        <f t="shared" si="17"/>
        <v>0</v>
      </c>
      <c r="H202" s="141">
        <f t="shared" si="17"/>
        <v>0</v>
      </c>
      <c r="I202" s="26"/>
      <c r="J202" s="2"/>
    </row>
    <row r="203" spans="1:10" ht="22.5">
      <c r="A203" s="14" t="s">
        <v>486</v>
      </c>
      <c r="B203" s="14" t="s">
        <v>55</v>
      </c>
      <c r="C203" s="36" t="s">
        <v>56</v>
      </c>
      <c r="D203" s="141">
        <f>ЦСР!E248</f>
        <v>235</v>
      </c>
      <c r="E203" s="141">
        <f>ЦСР!F248</f>
        <v>0</v>
      </c>
      <c r="F203" s="141">
        <f>ЦСР!G248</f>
        <v>0</v>
      </c>
      <c r="G203" s="141">
        <f>ЦСР!H248</f>
        <v>0</v>
      </c>
      <c r="H203" s="141">
        <f>ЦСР!I248</f>
        <v>0</v>
      </c>
      <c r="I203" s="26"/>
      <c r="J203" s="2"/>
    </row>
    <row r="204" spans="1:10" ht="56.25">
      <c r="A204" s="91" t="s">
        <v>411</v>
      </c>
      <c r="B204" s="14"/>
      <c r="C204" s="35" t="s">
        <v>403</v>
      </c>
      <c r="D204" s="141">
        <f aca="true" t="shared" si="18" ref="D204:H205">D205</f>
        <v>800</v>
      </c>
      <c r="E204" s="141" t="e">
        <f t="shared" si="18"/>
        <v>#REF!</v>
      </c>
      <c r="F204" s="141" t="e">
        <f t="shared" si="18"/>
        <v>#REF!</v>
      </c>
      <c r="G204" s="141">
        <f t="shared" si="18"/>
        <v>1300</v>
      </c>
      <c r="H204" s="141">
        <f t="shared" si="18"/>
        <v>2300</v>
      </c>
      <c r="I204" s="26"/>
      <c r="J204" s="2"/>
    </row>
    <row r="205" spans="1:10" ht="33.75">
      <c r="A205" s="91" t="s">
        <v>412</v>
      </c>
      <c r="B205" s="14"/>
      <c r="C205" s="53" t="s">
        <v>404</v>
      </c>
      <c r="D205" s="141">
        <f t="shared" si="18"/>
        <v>800</v>
      </c>
      <c r="E205" s="141" t="e">
        <f t="shared" si="18"/>
        <v>#REF!</v>
      </c>
      <c r="F205" s="141" t="e">
        <f t="shared" si="18"/>
        <v>#REF!</v>
      </c>
      <c r="G205" s="141">
        <f t="shared" si="18"/>
        <v>1300</v>
      </c>
      <c r="H205" s="141">
        <f t="shared" si="18"/>
        <v>2300</v>
      </c>
      <c r="I205" s="26"/>
      <c r="J205" s="2"/>
    </row>
    <row r="206" spans="1:10" ht="22.5">
      <c r="A206" s="91" t="s">
        <v>412</v>
      </c>
      <c r="B206" s="14" t="s">
        <v>55</v>
      </c>
      <c r="C206" s="36" t="s">
        <v>413</v>
      </c>
      <c r="D206" s="141">
        <f>ЦСР!E251</f>
        <v>800</v>
      </c>
      <c r="E206" s="141" t="e">
        <f>ЦСР!F251</f>
        <v>#REF!</v>
      </c>
      <c r="F206" s="141" t="e">
        <f>ЦСР!G251</f>
        <v>#REF!</v>
      </c>
      <c r="G206" s="141">
        <f>ЦСР!H251</f>
        <v>1300</v>
      </c>
      <c r="H206" s="141">
        <f>ЦСР!I251</f>
        <v>2300</v>
      </c>
      <c r="I206" s="26"/>
      <c r="J206" s="2"/>
    </row>
    <row r="207" spans="1:10" ht="48.75" customHeight="1">
      <c r="A207" s="89" t="s">
        <v>370</v>
      </c>
      <c r="B207" s="44"/>
      <c r="C207" s="38" t="s">
        <v>463</v>
      </c>
      <c r="D207" s="142">
        <f aca="true" t="shared" si="19" ref="D207:H209">D208</f>
        <v>108</v>
      </c>
      <c r="E207" s="142">
        <f t="shared" si="19"/>
        <v>0</v>
      </c>
      <c r="F207" s="142">
        <f t="shared" si="19"/>
        <v>0</v>
      </c>
      <c r="G207" s="142">
        <f t="shared" si="19"/>
        <v>100</v>
      </c>
      <c r="H207" s="142">
        <f t="shared" si="19"/>
        <v>103.2</v>
      </c>
      <c r="I207" s="26"/>
      <c r="J207" s="2"/>
    </row>
    <row r="208" spans="1:10" ht="35.25" customHeight="1">
      <c r="A208" s="89" t="s">
        <v>371</v>
      </c>
      <c r="B208" s="44"/>
      <c r="C208" s="176" t="s">
        <v>464</v>
      </c>
      <c r="D208" s="142">
        <f t="shared" si="19"/>
        <v>108</v>
      </c>
      <c r="E208" s="142">
        <f t="shared" si="19"/>
        <v>0</v>
      </c>
      <c r="F208" s="142">
        <f t="shared" si="19"/>
        <v>0</v>
      </c>
      <c r="G208" s="142">
        <f t="shared" si="19"/>
        <v>100</v>
      </c>
      <c r="H208" s="142">
        <f t="shared" si="19"/>
        <v>103.2</v>
      </c>
      <c r="I208" s="26"/>
      <c r="J208" s="2"/>
    </row>
    <row r="209" spans="1:10" ht="26.25" customHeight="1">
      <c r="A209" s="90" t="s">
        <v>372</v>
      </c>
      <c r="B209" s="51"/>
      <c r="C209" s="35" t="s">
        <v>364</v>
      </c>
      <c r="D209" s="141">
        <f t="shared" si="19"/>
        <v>108</v>
      </c>
      <c r="E209" s="141">
        <f t="shared" si="19"/>
        <v>0</v>
      </c>
      <c r="F209" s="141">
        <f t="shared" si="19"/>
        <v>0</v>
      </c>
      <c r="G209" s="141">
        <f t="shared" si="19"/>
        <v>100</v>
      </c>
      <c r="H209" s="141">
        <f t="shared" si="19"/>
        <v>103.2</v>
      </c>
      <c r="I209" s="26"/>
      <c r="J209" s="2"/>
    </row>
    <row r="210" spans="1:10" ht="12.75">
      <c r="A210" s="90" t="s">
        <v>373</v>
      </c>
      <c r="B210" s="51"/>
      <c r="C210" s="35" t="s">
        <v>215</v>
      </c>
      <c r="D210" s="141">
        <f>D211+D213</f>
        <v>108</v>
      </c>
      <c r="E210" s="141">
        <f>E211+E213</f>
        <v>0</v>
      </c>
      <c r="F210" s="141">
        <f>F211+F213</f>
        <v>0</v>
      </c>
      <c r="G210" s="141">
        <f>G211+G213</f>
        <v>100</v>
      </c>
      <c r="H210" s="141">
        <f>H211+H213</f>
        <v>103.2</v>
      </c>
      <c r="I210" s="26"/>
      <c r="J210" s="2"/>
    </row>
    <row r="211" spans="1:10" ht="22.5" customHeight="1" hidden="1">
      <c r="A211" s="90" t="s">
        <v>374</v>
      </c>
      <c r="B211" s="51"/>
      <c r="C211" s="53" t="s">
        <v>365</v>
      </c>
      <c r="D211" s="141">
        <f>D212</f>
        <v>0</v>
      </c>
      <c r="E211" s="141">
        <f>E212</f>
        <v>0</v>
      </c>
      <c r="F211" s="141">
        <f>F212</f>
        <v>0</v>
      </c>
      <c r="G211" s="141">
        <f>G212</f>
        <v>0</v>
      </c>
      <c r="H211" s="141">
        <f>H212</f>
        <v>0</v>
      </c>
      <c r="I211" s="26"/>
      <c r="J211" s="2"/>
    </row>
    <row r="212" spans="1:10" ht="24" customHeight="1" hidden="1">
      <c r="A212" s="90" t="s">
        <v>374</v>
      </c>
      <c r="B212" s="51" t="s">
        <v>55</v>
      </c>
      <c r="C212" s="35" t="s">
        <v>56</v>
      </c>
      <c r="D212" s="141">
        <f>ЦСР!E209</f>
        <v>0</v>
      </c>
      <c r="E212" s="141">
        <f>ЦСР!F209</f>
        <v>0</v>
      </c>
      <c r="F212" s="141">
        <f>ЦСР!G209</f>
        <v>0</v>
      </c>
      <c r="G212" s="141">
        <f>ЦСР!H209</f>
        <v>0</v>
      </c>
      <c r="H212" s="141">
        <f>ЦСР!I209</f>
        <v>0</v>
      </c>
      <c r="I212" s="26"/>
      <c r="J212" s="2"/>
    </row>
    <row r="213" spans="1:10" ht="17.25" customHeight="1">
      <c r="A213" s="91" t="s">
        <v>376</v>
      </c>
      <c r="B213" s="14"/>
      <c r="C213" s="53" t="s">
        <v>447</v>
      </c>
      <c r="D213" s="141">
        <f>D214</f>
        <v>108</v>
      </c>
      <c r="E213" s="141">
        <f>E214</f>
        <v>0</v>
      </c>
      <c r="F213" s="141">
        <f>F214</f>
        <v>0</v>
      </c>
      <c r="G213" s="141">
        <f>G214</f>
        <v>100</v>
      </c>
      <c r="H213" s="141">
        <f>H214</f>
        <v>103.2</v>
      </c>
      <c r="I213" s="26"/>
      <c r="J213" s="2"/>
    </row>
    <row r="214" spans="1:10" ht="24" customHeight="1">
      <c r="A214" s="91" t="s">
        <v>376</v>
      </c>
      <c r="B214" s="14" t="s">
        <v>55</v>
      </c>
      <c r="C214" s="36" t="s">
        <v>56</v>
      </c>
      <c r="D214" s="141">
        <f>ЦСР!E211</f>
        <v>108</v>
      </c>
      <c r="E214" s="141">
        <f>ЦСР!F211</f>
        <v>0</v>
      </c>
      <c r="F214" s="141">
        <f>ЦСР!G211</f>
        <v>0</v>
      </c>
      <c r="G214" s="141">
        <f>ЦСР!H211</f>
        <v>100</v>
      </c>
      <c r="H214" s="141">
        <f>ЦСР!I211</f>
        <v>103.2</v>
      </c>
      <c r="I214" s="26"/>
      <c r="J214" s="2"/>
    </row>
    <row r="215" spans="1:10" ht="12.75">
      <c r="A215" s="89" t="s">
        <v>213</v>
      </c>
      <c r="B215" s="51"/>
      <c r="C215" s="38" t="s">
        <v>60</v>
      </c>
      <c r="D215" s="142">
        <f>D216+D223+D229</f>
        <v>1462.9499999999998</v>
      </c>
      <c r="E215" s="142" t="e">
        <f>E216+E223+E229</f>
        <v>#REF!</v>
      </c>
      <c r="F215" s="142" t="e">
        <f>F216+F223+F229</f>
        <v>#REF!</v>
      </c>
      <c r="G215" s="142">
        <f>G216+G223+G229</f>
        <v>1015.75</v>
      </c>
      <c r="H215" s="142">
        <f>H216+H223+H229</f>
        <v>1015.75</v>
      </c>
      <c r="I215" s="26"/>
      <c r="J215" s="2"/>
    </row>
    <row r="216" spans="1:10" ht="12.75">
      <c r="A216" s="88" t="s">
        <v>234</v>
      </c>
      <c r="B216" s="74"/>
      <c r="C216" s="38" t="s">
        <v>236</v>
      </c>
      <c r="D216" s="142">
        <f>D217+D220</f>
        <v>14.85</v>
      </c>
      <c r="E216" s="142" t="e">
        <f>E217+E220</f>
        <v>#REF!</v>
      </c>
      <c r="F216" s="142" t="e">
        <f>F217+F220</f>
        <v>#REF!</v>
      </c>
      <c r="G216" s="142">
        <f>G217+G220</f>
        <v>0.15</v>
      </c>
      <c r="H216" s="142">
        <f>H217+H220</f>
        <v>0.15</v>
      </c>
      <c r="I216" s="26"/>
      <c r="J216" s="2"/>
    </row>
    <row r="217" spans="1:10" ht="22.5">
      <c r="A217" s="91" t="s">
        <v>418</v>
      </c>
      <c r="B217" s="74"/>
      <c r="C217" s="53" t="s">
        <v>337</v>
      </c>
      <c r="D217" s="141">
        <f aca="true" t="shared" si="20" ref="D217:H218">D218</f>
        <v>0.15</v>
      </c>
      <c r="E217" s="141" t="e">
        <f t="shared" si="20"/>
        <v>#REF!</v>
      </c>
      <c r="F217" s="141" t="e">
        <f t="shared" si="20"/>
        <v>#REF!</v>
      </c>
      <c r="G217" s="141">
        <f t="shared" si="20"/>
        <v>0.15</v>
      </c>
      <c r="H217" s="141">
        <f t="shared" si="20"/>
        <v>0.15</v>
      </c>
      <c r="I217" s="26"/>
      <c r="J217" s="2"/>
    </row>
    <row r="218" spans="1:10" ht="45">
      <c r="A218" s="91" t="s">
        <v>440</v>
      </c>
      <c r="B218" s="74"/>
      <c r="C218" s="35" t="s">
        <v>414</v>
      </c>
      <c r="D218" s="141">
        <f t="shared" si="20"/>
        <v>0.15</v>
      </c>
      <c r="E218" s="141" t="e">
        <f t="shared" si="20"/>
        <v>#REF!</v>
      </c>
      <c r="F218" s="141" t="e">
        <f t="shared" si="20"/>
        <v>#REF!</v>
      </c>
      <c r="G218" s="141">
        <f t="shared" si="20"/>
        <v>0.15</v>
      </c>
      <c r="H218" s="141">
        <f t="shared" si="20"/>
        <v>0.15</v>
      </c>
      <c r="I218" s="26"/>
      <c r="J218" s="2"/>
    </row>
    <row r="219" spans="1:10" ht="22.5">
      <c r="A219" s="91" t="s">
        <v>440</v>
      </c>
      <c r="B219" s="21" t="s">
        <v>55</v>
      </c>
      <c r="C219" s="36" t="s">
        <v>413</v>
      </c>
      <c r="D219" s="141">
        <f>ЦСР!E74</f>
        <v>0.15</v>
      </c>
      <c r="E219" s="141" t="e">
        <f>ЦСР!F74</f>
        <v>#REF!</v>
      </c>
      <c r="F219" s="141" t="e">
        <f>ЦСР!G74</f>
        <v>#REF!</v>
      </c>
      <c r="G219" s="141">
        <f>ЦСР!H74</f>
        <v>0.15</v>
      </c>
      <c r="H219" s="141">
        <f>ЦСР!I74</f>
        <v>0.15</v>
      </c>
      <c r="I219" s="26"/>
      <c r="J219" s="2"/>
    </row>
    <row r="220" spans="1:10" ht="12.75">
      <c r="A220" s="91" t="s">
        <v>360</v>
      </c>
      <c r="B220" s="21"/>
      <c r="C220" s="35" t="s">
        <v>215</v>
      </c>
      <c r="D220" s="141">
        <f aca="true" t="shared" si="21" ref="D220:H221">D221</f>
        <v>14.7</v>
      </c>
      <c r="E220" s="141">
        <f t="shared" si="21"/>
        <v>0</v>
      </c>
      <c r="F220" s="141">
        <f t="shared" si="21"/>
        <v>0</v>
      </c>
      <c r="G220" s="141">
        <f t="shared" si="21"/>
        <v>0</v>
      </c>
      <c r="H220" s="141">
        <f t="shared" si="21"/>
        <v>0</v>
      </c>
      <c r="I220" s="26"/>
      <c r="J220" s="2"/>
    </row>
    <row r="221" spans="1:10" ht="12.75">
      <c r="A221" s="91" t="s">
        <v>361</v>
      </c>
      <c r="B221" s="21"/>
      <c r="C221" s="36" t="s">
        <v>362</v>
      </c>
      <c r="D221" s="141">
        <f t="shared" si="21"/>
        <v>14.7</v>
      </c>
      <c r="E221" s="141">
        <f t="shared" si="21"/>
        <v>0</v>
      </c>
      <c r="F221" s="141">
        <f t="shared" si="21"/>
        <v>0</v>
      </c>
      <c r="G221" s="141">
        <f t="shared" si="21"/>
        <v>0</v>
      </c>
      <c r="H221" s="141">
        <f t="shared" si="21"/>
        <v>0</v>
      </c>
      <c r="I221" s="26"/>
      <c r="J221" s="2"/>
    </row>
    <row r="222" spans="1:10" ht="12.75">
      <c r="A222" s="91" t="s">
        <v>361</v>
      </c>
      <c r="B222" s="21" t="s">
        <v>58</v>
      </c>
      <c r="C222" s="36" t="s">
        <v>59</v>
      </c>
      <c r="D222" s="141">
        <f>ЦСР!E77</f>
        <v>14.7</v>
      </c>
      <c r="E222" s="141">
        <f>ЦСР!F77</f>
        <v>0</v>
      </c>
      <c r="F222" s="141">
        <f>ЦСР!G77</f>
        <v>0</v>
      </c>
      <c r="G222" s="141">
        <f>ЦСР!H77</f>
        <v>0</v>
      </c>
      <c r="H222" s="141">
        <f>ЦСР!I77</f>
        <v>0</v>
      </c>
      <c r="I222" s="26"/>
      <c r="J222" s="2"/>
    </row>
    <row r="223" spans="1:10" ht="32.25">
      <c r="A223" s="88" t="s">
        <v>344</v>
      </c>
      <c r="B223" s="20"/>
      <c r="C223" s="176" t="s">
        <v>345</v>
      </c>
      <c r="D223" s="142">
        <f>D224</f>
        <v>1232.5</v>
      </c>
      <c r="E223" s="142">
        <f>E224</f>
        <v>0</v>
      </c>
      <c r="F223" s="142">
        <f>F224</f>
        <v>0</v>
      </c>
      <c r="G223" s="142">
        <f>G224</f>
        <v>800</v>
      </c>
      <c r="H223" s="142">
        <f>H224</f>
        <v>800</v>
      </c>
      <c r="I223" s="26"/>
      <c r="J223" s="2"/>
    </row>
    <row r="224" spans="1:10" ht="12.75">
      <c r="A224" s="91" t="s">
        <v>344</v>
      </c>
      <c r="B224" s="14"/>
      <c r="C224" s="53" t="s">
        <v>236</v>
      </c>
      <c r="D224" s="141">
        <f>D225+D227</f>
        <v>1232.5</v>
      </c>
      <c r="E224" s="141">
        <f>E225+E227</f>
        <v>0</v>
      </c>
      <c r="F224" s="141">
        <f>F225+F227</f>
        <v>0</v>
      </c>
      <c r="G224" s="141">
        <f>G225+G227</f>
        <v>800</v>
      </c>
      <c r="H224" s="141">
        <f>H225+H227</f>
        <v>800</v>
      </c>
      <c r="I224" s="26"/>
      <c r="J224" s="2"/>
    </row>
    <row r="225" spans="1:10" ht="12.75">
      <c r="A225" s="91" t="s">
        <v>346</v>
      </c>
      <c r="B225" s="14"/>
      <c r="C225" s="35" t="s">
        <v>215</v>
      </c>
      <c r="D225" s="183">
        <f>D226</f>
        <v>800</v>
      </c>
      <c r="E225" s="183">
        <f>E226</f>
        <v>0</v>
      </c>
      <c r="F225" s="183">
        <f>F226</f>
        <v>0</v>
      </c>
      <c r="G225" s="183">
        <f>G226</f>
        <v>800</v>
      </c>
      <c r="H225" s="183">
        <f>H226</f>
        <v>800</v>
      </c>
      <c r="I225" s="26"/>
      <c r="J225" s="2"/>
    </row>
    <row r="226" spans="1:10" ht="12.75">
      <c r="A226" s="91" t="s">
        <v>346</v>
      </c>
      <c r="B226" s="14" t="s">
        <v>8</v>
      </c>
      <c r="C226" s="36" t="s">
        <v>9</v>
      </c>
      <c r="D226" s="141">
        <f>ЦСР!E377</f>
        <v>800</v>
      </c>
      <c r="E226" s="141">
        <f>ЦСР!F377</f>
        <v>0</v>
      </c>
      <c r="F226" s="141">
        <f>ЦСР!G377</f>
        <v>0</v>
      </c>
      <c r="G226" s="141">
        <f>ЦСР!H377</f>
        <v>800</v>
      </c>
      <c r="H226" s="141">
        <f>ЦСР!I377</f>
        <v>800</v>
      </c>
      <c r="I226" s="26"/>
      <c r="J226" s="2"/>
    </row>
    <row r="227" spans="1:10" ht="33.75">
      <c r="A227" s="14" t="s">
        <v>483</v>
      </c>
      <c r="B227" s="14"/>
      <c r="C227" s="53" t="s">
        <v>484</v>
      </c>
      <c r="D227" s="141">
        <f>D228</f>
        <v>432.5</v>
      </c>
      <c r="E227" s="141">
        <f>E228</f>
        <v>0</v>
      </c>
      <c r="F227" s="141">
        <f>F228</f>
        <v>0</v>
      </c>
      <c r="G227" s="141">
        <f>G228</f>
        <v>0</v>
      </c>
      <c r="H227" s="141">
        <f>H228</f>
        <v>0</v>
      </c>
      <c r="I227" s="26"/>
      <c r="J227" s="2"/>
    </row>
    <row r="228" spans="1:10" ht="12.75">
      <c r="A228" s="14" t="s">
        <v>483</v>
      </c>
      <c r="B228" s="14" t="s">
        <v>8</v>
      </c>
      <c r="C228" s="36" t="s">
        <v>9</v>
      </c>
      <c r="D228" s="141">
        <f>ЦСР!E176</f>
        <v>432.5</v>
      </c>
      <c r="E228" s="141">
        <f>ЦСР!F176</f>
        <v>0</v>
      </c>
      <c r="F228" s="141">
        <f>ЦСР!G176</f>
        <v>0</v>
      </c>
      <c r="G228" s="141">
        <f>ЦСР!H176</f>
        <v>0</v>
      </c>
      <c r="H228" s="141">
        <f>ЦСР!I176</f>
        <v>0</v>
      </c>
      <c r="I228" s="26"/>
      <c r="J228" s="2"/>
    </row>
    <row r="229" spans="1:8" ht="21.75">
      <c r="A229" s="88" t="s">
        <v>212</v>
      </c>
      <c r="B229" s="181"/>
      <c r="C229" s="175" t="s">
        <v>63</v>
      </c>
      <c r="D229" s="186">
        <f>D230</f>
        <v>215.6</v>
      </c>
      <c r="E229" s="186">
        <f>E230</f>
        <v>0</v>
      </c>
      <c r="F229" s="186">
        <f>F230</f>
        <v>0</v>
      </c>
      <c r="G229" s="186">
        <f>G230</f>
        <v>215.6</v>
      </c>
      <c r="H229" s="186">
        <f>H230</f>
        <v>215.6</v>
      </c>
    </row>
    <row r="230" spans="1:8" ht="12.75">
      <c r="A230" s="91" t="s">
        <v>214</v>
      </c>
      <c r="B230" s="181"/>
      <c r="C230" s="36" t="s">
        <v>215</v>
      </c>
      <c r="D230" s="184">
        <f>D231+D232</f>
        <v>215.6</v>
      </c>
      <c r="E230" s="184">
        <f>E231+E232</f>
        <v>0</v>
      </c>
      <c r="F230" s="184">
        <f>F231+F232</f>
        <v>0</v>
      </c>
      <c r="G230" s="184">
        <f>G231+G232</f>
        <v>215.6</v>
      </c>
      <c r="H230" s="184">
        <f>H231+H232</f>
        <v>215.6</v>
      </c>
    </row>
    <row r="231" spans="1:8" ht="45">
      <c r="A231" s="91" t="s">
        <v>214</v>
      </c>
      <c r="B231" s="14" t="s">
        <v>52</v>
      </c>
      <c r="C231" s="36" t="s">
        <v>53</v>
      </c>
      <c r="D231" s="184">
        <f>ЦСР!E23</f>
        <v>215.6</v>
      </c>
      <c r="E231" s="184">
        <f>ЦСР!F23</f>
        <v>0</v>
      </c>
      <c r="F231" s="184">
        <f>ЦСР!G23</f>
        <v>0</v>
      </c>
      <c r="G231" s="184">
        <f>ЦСР!H23</f>
        <v>215.6</v>
      </c>
      <c r="H231" s="184">
        <f>ЦСР!I23</f>
        <v>215.6</v>
      </c>
    </row>
    <row r="232" spans="1:8" ht="13.5" hidden="1" thickBot="1">
      <c r="A232" s="92" t="s">
        <v>214</v>
      </c>
      <c r="B232" s="93" t="s">
        <v>58</v>
      </c>
      <c r="C232" s="94" t="s">
        <v>59</v>
      </c>
      <c r="D232" s="185">
        <f>ЦСР!E24</f>
        <v>0</v>
      </c>
      <c r="E232" s="185">
        <f>ЦСР!F24</f>
        <v>0</v>
      </c>
      <c r="F232" s="185">
        <f>ЦСР!G24</f>
        <v>0</v>
      </c>
      <c r="G232" s="185">
        <f>ЦСР!H24</f>
        <v>0</v>
      </c>
      <c r="H232" s="185">
        <f>ЦСР!I24</f>
        <v>0</v>
      </c>
    </row>
  </sheetData>
  <sheetProtection/>
  <mergeCells count="19">
    <mergeCell ref="A13:A16"/>
    <mergeCell ref="B13:B16"/>
    <mergeCell ref="C13:C16"/>
    <mergeCell ref="E14:F14"/>
    <mergeCell ref="D13:H13"/>
    <mergeCell ref="D14:D16"/>
    <mergeCell ref="G14:H15"/>
    <mergeCell ref="E15:E16"/>
    <mergeCell ref="F15:F16"/>
    <mergeCell ref="A10:H11"/>
    <mergeCell ref="C8:H8"/>
    <mergeCell ref="C1:H1"/>
    <mergeCell ref="C5:H5"/>
    <mergeCell ref="C6:H6"/>
    <mergeCell ref="C7:H7"/>
    <mergeCell ref="C9:D9"/>
    <mergeCell ref="C2:H2"/>
    <mergeCell ref="C3:H3"/>
    <mergeCell ref="C4:H4"/>
  </mergeCells>
  <printOptions/>
  <pageMargins left="0.7874015748031497" right="0.3937007874015748" top="0.3937007874015748" bottom="0.3937007874015748" header="0.5118110236220472" footer="0.5118110236220472"/>
  <pageSetup fitToHeight="7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User</cp:lastModifiedBy>
  <cp:lastPrinted>2019-07-02T11:59:17Z</cp:lastPrinted>
  <dcterms:created xsi:type="dcterms:W3CDTF">2007-02-21T13:25:28Z</dcterms:created>
  <dcterms:modified xsi:type="dcterms:W3CDTF">2019-07-02T11:59:48Z</dcterms:modified>
  <cp:category/>
  <cp:version/>
  <cp:contentType/>
  <cp:contentStatus/>
</cp:coreProperties>
</file>