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820" windowHeight="8175" activeTab="1"/>
  </bookViews>
  <sheets>
    <sheet name="Прил.№8" sheetId="1" r:id="rId1"/>
    <sheet name="Прил.№10" sheetId="2" r:id="rId2"/>
    <sheet name="Прил.№ 9" sheetId="3" r:id="rId3"/>
    <sheet name="Прил.11" sheetId="4" r:id="rId4"/>
  </sheets>
  <definedNames>
    <definedName name="Z_14AD8FCF_7334_43A2_9239_A6ECB2F89C3B_.wvu.PrintArea" localSheetId="1" hidden="1">'Прил.№10'!$A$1:$F$724</definedName>
    <definedName name="Z_14AD8FCF_7334_43A2_9239_A6ECB2F89C3B_.wvu.Rows" localSheetId="2" hidden="1">'Прил.№ 9'!#REF!,'Прил.№ 9'!#REF!,'Прил.№ 9'!#REF!</definedName>
    <definedName name="Z_14AD8FCF_7334_43A2_9239_A6ECB2F89C3B_.wvu.Rows" localSheetId="1" hidden="1">'Прил.№10'!#REF!,'Прил.№10'!#REF!,'Прил.№10'!#REF!</definedName>
    <definedName name="Z_29F0C16F_5A1C_4BDE_9BC7_F9666AFF6794_.wvu.PrintArea" localSheetId="1" hidden="1">'Прил.№10'!$A$1:$F$724</definedName>
    <definedName name="Z_914D5C34_A9E1_4BC9_81CB_5821B555B198_.wvu.PrintArea" localSheetId="1" hidden="1">'Прил.№10'!$A$1:$F$724</definedName>
    <definedName name="Z_A7495148_6FB8_4214_86DC_6F170FA3B179_.wvu.PrintArea" localSheetId="2" hidden="1">'Прил.№ 9'!$A$1:$E$677</definedName>
    <definedName name="Z_A7495148_6FB8_4214_86DC_6F170FA3B179_.wvu.PrintArea" localSheetId="1" hidden="1">'Прил.№10'!$A$1:$F$724</definedName>
    <definedName name="Z_A7495148_6FB8_4214_86DC_6F170FA3B179_.wvu.Rows" localSheetId="2" hidden="1">'Прил.№ 9'!#REF!,'Прил.№ 9'!$60:$60,'Прил.№ 9'!#REF!,'Прил.№ 9'!#REF!,'Прил.№ 9'!#REF!,'Прил.№ 9'!$343:$343,'Прил.№ 9'!#REF!,'Прил.№ 9'!#REF!,'Прил.№ 9'!#REF!,'Прил.№ 9'!#REF!,'Прил.№ 9'!#REF!,'Прил.№ 9'!#REF!,'Прил.№ 9'!#REF!,'Прил.№ 9'!#REF!</definedName>
    <definedName name="Z_A7495148_6FB8_4214_86DC_6F170FA3B179_.wvu.Rows" localSheetId="1" hidden="1">'Прил.№10'!#REF!,'Прил.№10'!$323:$323,'Прил.№10'!#REF!,'Прил.№10'!#REF!,'Прил.№10'!#REF!,'Прил.№10'!#REF!,'Прил.№10'!#REF!,'Прил.№10'!$612:$614,'Прил.№10'!$639:$639,'Прил.№10'!#REF!,'Прил.№10'!$654:$654,'Прил.№10'!#REF!,'Прил.№10'!#REF!,'Прил.№10'!#REF!</definedName>
    <definedName name="Z_A7495148_6FB8_4214_86DC_6F170FA3B179_.wvu.Rows" localSheetId="0" hidden="1">'Прил.№8'!#REF!</definedName>
    <definedName name="Z_BAB4E2D0_5AB7_4398_93CD_69EB9BB2D057_.wvu.PrintArea" localSheetId="2" hidden="1">'Прил.№ 9'!$A$1:$E$677</definedName>
    <definedName name="Z_BAB4E2D0_5AB7_4398_93CD_69EB9BB2D057_.wvu.PrintArea" localSheetId="1" hidden="1">'Прил.№10'!$A$1:$F$724</definedName>
    <definedName name="Z_BAB4E2D0_5AB7_4398_93CD_69EB9BB2D057_.wvu.Rows" localSheetId="2" hidden="1">'Прил.№ 9'!#REF!,'Прил.№ 9'!$60:$60,'Прил.№ 9'!#REF!,'Прил.№ 9'!#REF!,'Прил.№ 9'!#REF!,'Прил.№ 9'!$343:$343,'Прил.№ 9'!#REF!,'Прил.№ 9'!#REF!,'Прил.№ 9'!#REF!,'Прил.№ 9'!#REF!,'Прил.№ 9'!#REF!,'Прил.№ 9'!#REF!,'Прил.№ 9'!#REF!,'Прил.№ 9'!#REF!</definedName>
    <definedName name="Z_BAB4E2D0_5AB7_4398_93CD_69EB9BB2D057_.wvu.Rows" localSheetId="1" hidden="1">'Прил.№10'!#REF!,'Прил.№10'!$323:$323,'Прил.№10'!#REF!,'Прил.№10'!#REF!,'Прил.№10'!#REF!,'Прил.№10'!#REF!,'Прил.№10'!#REF!,'Прил.№10'!$612:$614,'Прил.№10'!$639:$639,'Прил.№10'!#REF!,'Прил.№10'!$654:$654,'Прил.№10'!#REF!,'Прил.№10'!#REF!,'Прил.№10'!#REF!</definedName>
    <definedName name="_xlnm.Print_Area" localSheetId="2">'Прил.№ 9'!$A$1:$G$673</definedName>
    <definedName name="_xlnm.Print_Area" localSheetId="1">'Прил.№10'!$A$1:$H$715</definedName>
  </definedNames>
  <calcPr fullCalcOnLoad="1"/>
</workbook>
</file>

<file path=xl/sharedStrings.xml><?xml version="1.0" encoding="utf-8"?>
<sst xmlns="http://schemas.openxmlformats.org/spreadsheetml/2006/main" count="6183" uniqueCount="977">
  <si>
    <t xml:space="preserve">            Расходы на содержание Финансового управления администрации Максатихинского района за счет средств межбюджетных трансфертов, передаваемых из бюджетов поселений на исполнение полномочий</t>
  </si>
  <si>
    <t xml:space="preserve">    Расходы, не включенные в муниципальные программы</t>
  </si>
  <si>
    <t xml:space="preserve">      Резервные фонды органов местного самоуправления</t>
  </si>
  <si>
    <t xml:space="preserve">            расходы за счет средств резервного фонда</t>
  </si>
  <si>
    <t xml:space="preserve">            Расходы на обеспечение деятельности контрольно-счетной палаты муниципального образования</t>
  </si>
  <si>
    <t xml:space="preserve">Наименование </t>
  </si>
  <si>
    <t>расходы на уплату взносов в Ассоциацию муниципальных образований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</si>
  <si>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</si>
  <si>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</si>
  <si>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</si>
  <si>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</si>
  <si>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0700</t>
  </si>
  <si>
    <t>Образование</t>
  </si>
  <si>
    <t>0707</t>
  </si>
  <si>
    <t>0709</t>
  </si>
  <si>
    <t>Другие вопросы в области образования</t>
  </si>
  <si>
    <t>0800</t>
  </si>
  <si>
    <t>0804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</si>
  <si>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</si>
  <si>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</si>
  <si>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</si>
  <si>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</si>
  <si>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</si>
  <si>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</si>
  <si>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542</t>
  </si>
  <si>
    <t>556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</si>
  <si>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</si>
  <si>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Молодежная политика</t>
  </si>
  <si>
    <t>Культура, кинематография</t>
  </si>
  <si>
    <t xml:space="preserve">Молодежная политика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</si>
  <si>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</si>
  <si>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</si>
  <si>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погашение кредиторской задолженности прошлых лет МКУК "Максатихинский краеведческих музей"</t>
  </si>
  <si>
    <t>1130120810</t>
  </si>
  <si>
    <t>113012081Д</t>
  </si>
  <si>
    <t>оказание муниципальной услуги для занятия творческой деятельностью на непрофесиональной основе в районном доме культуры  за счет средств межбюджетных трансфертов, передаваемых из бюджетов поселений на исполнение полномочий</t>
  </si>
  <si>
    <t>оказание муниципальной услуги для занятия творческой деятельностью на непрофесиональной основе в сельских учреждениях культуры за счет средств межбюджетных трансфетров, передаваемых из бюджетов поселений на исполнение полномочий</t>
  </si>
  <si>
    <t>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</si>
  <si>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Выполнение работ по содержанию дорог регионального и межмуниципального, местного значения (зимнее и летнее содержание) за счет средств межбюджетных трансфертов, передаваемых из бюджетов поселений на исполнение полномочий</t>
  </si>
  <si>
    <t>Расходы на содержание Финансового управления администрации Максатихинского района за счет средств межбюджетных трансфертов, передаваемых из бюджетов поселений на исполнение полномочий</t>
  </si>
  <si>
    <t>МП "Сельское хозяйство Максатихинского района на 2017-2021 годы"</t>
  </si>
  <si>
    <t>МП "Управление муниципальными финансами и совершенствование налоговой политики в Максатихинском районе на 2017-2021 годы"</t>
  </si>
  <si>
    <t>Создание условий для эффективного функционирования системы исполнительных органов местного самоуправления Максатихинского района на 2017-2021 гг</t>
  </si>
  <si>
    <t>МП "Сельское хозяйство Максатихинского района на 2017-2021годы"</t>
  </si>
  <si>
    <t>0702</t>
  </si>
  <si>
    <t>Общее образование</t>
  </si>
  <si>
    <t>0801</t>
  </si>
  <si>
    <t>Культура</t>
  </si>
  <si>
    <t>575</t>
  </si>
  <si>
    <t>0701</t>
  </si>
  <si>
    <t>Дошкольное образование</t>
  </si>
  <si>
    <t>0106</t>
  </si>
  <si>
    <t>предоставление субсидии на иные цели бюджетным учреждениям в части оплаты кредиторской задолженности прошлых лет</t>
  </si>
  <si>
    <t>Обслуживание государственного и муниципального долга</t>
  </si>
  <si>
    <t>0705</t>
  </si>
  <si>
    <t>Администрация Максатихинского района Тверской области</t>
  </si>
  <si>
    <t>Всего</t>
  </si>
  <si>
    <t>Резервные фонды органов местного самоуправления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</si>
  <si>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</si>
  <si>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</si>
  <si>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Творческое развитие, профессиональная ориентация, освоение трудовых навыков детьми и подростками</t>
  </si>
  <si>
    <t>0111</t>
  </si>
  <si>
    <t>0412</t>
  </si>
  <si>
    <t>Физическая культура и спорт</t>
  </si>
  <si>
    <t>503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</si>
  <si>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</si>
  <si>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</si>
  <si>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</si>
  <si>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1200</t>
  </si>
  <si>
    <t>Средства массовой информации</t>
  </si>
  <si>
    <t>1100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</si>
  <si>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</si>
  <si>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</si>
  <si>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</si>
  <si>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</si>
  <si>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0409</t>
  </si>
  <si>
    <t>Дорожное хозяйство(дорожные фонды)</t>
  </si>
  <si>
    <t>Дорожное хозяйство (дорожные фонды)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</si>
  <si>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</si>
  <si>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</si>
  <si>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</si>
  <si>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</si>
  <si>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</si>
  <si>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</si>
  <si>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</si>
  <si>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Управление по территориальному развитию администрации Максатихинского района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</si>
  <si>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</si>
  <si>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</si>
  <si>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504</t>
  </si>
  <si>
    <t>Контрольно-счетная палата Собрания депутатов Максатихинского района</t>
  </si>
  <si>
    <t>0304</t>
  </si>
  <si>
    <t>Органы юстиции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</si>
  <si>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</si>
  <si>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</si>
  <si>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</si>
  <si>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</si>
  <si>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</si>
  <si>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0401</t>
  </si>
  <si>
    <t>0190120010</t>
  </si>
  <si>
    <t>расходы на обеспечение деятельности администрации Максатихинского района</t>
  </si>
  <si>
    <t>расходы на обеспечение деятельности отдела ЗАГС администрации Максатихинского района</t>
  </si>
  <si>
    <t>1310000000</t>
  </si>
  <si>
    <t>1310100000</t>
  </si>
  <si>
    <t>1310120000</t>
  </si>
  <si>
    <t>1310120020</t>
  </si>
  <si>
    <t>131012002Б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</si>
  <si>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</si>
  <si>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0190220010</t>
  </si>
  <si>
    <t>0190310000</t>
  </si>
  <si>
    <t>0190310510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</si>
  <si>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</si>
  <si>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</si>
  <si>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0190450000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</si>
  <si>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</si>
  <si>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</si>
  <si>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9920020010</t>
  </si>
  <si>
    <t>расходы за счет средств резервного фонда</t>
  </si>
  <si>
    <t>0190510540</t>
  </si>
  <si>
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</si>
  <si>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0190250000</t>
  </si>
  <si>
    <t>расходы на 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 полномочиями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</si>
  <si>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0430000000</t>
  </si>
  <si>
    <t>0430100000</t>
  </si>
  <si>
    <t>Обеспечение защиты населения  от болезней, общих для человека и животных</t>
  </si>
  <si>
    <t>0430110000</t>
  </si>
  <si>
    <t>0430110550</t>
  </si>
  <si>
    <t>0510110520</t>
  </si>
  <si>
    <t>Расходы на осуществление органами местного самоуправления государственных полномочий в сфере дорожной деятельности</t>
  </si>
  <si>
    <t>расходы местного бюджета, 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</si>
  <si>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>1210110000</t>
  </si>
  <si>
    <t>1210110740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</si>
  <si>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</si>
  <si>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</si>
  <si>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</si>
  <si>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>Общеэкономические вопросы</t>
  </si>
  <si>
    <t>800</t>
  </si>
  <si>
    <t>Иные бюджетные ассигнования</t>
  </si>
  <si>
    <t>600</t>
  </si>
  <si>
    <t>Удовлетворение потребностей населения в получении услуг общего образования</t>
  </si>
  <si>
    <t>Развитие учительского и управленческого персонала, повышение квалификации педагогов</t>
  </si>
  <si>
    <t>Прохождение курсов подготовки, переподготовки и повышение квалификации кадров</t>
  </si>
  <si>
    <t xml:space="preserve">Обеспечение деятельности учебно-методического кабинета, централизованной бухгалтерии, группы хозяйственного обслуживания </t>
  </si>
  <si>
    <t>Расходы, не включенные в муниципальные программы</t>
  </si>
  <si>
    <t>122012083В</t>
  </si>
  <si>
    <t>расходы на обеспечения выполнения функций  муниципальных казенных учреждений</t>
  </si>
  <si>
    <t>Отдельные мероприятия в рамках муниципальной программы</t>
  </si>
  <si>
    <t>1240000000</t>
  </si>
  <si>
    <t>1240200000</t>
  </si>
  <si>
    <t>1240220000</t>
  </si>
  <si>
    <t>1240220010</t>
  </si>
  <si>
    <t>1290000000</t>
  </si>
  <si>
    <t>1290800000</t>
  </si>
  <si>
    <t>Обеспечение деятельности главного администратора муниципальной программы Управления образования администрации Максатихинского района</t>
  </si>
  <si>
    <t>1290820000</t>
  </si>
  <si>
    <t>1290820010</t>
  </si>
  <si>
    <t>1290820020</t>
  </si>
  <si>
    <t>1290820820</t>
  </si>
  <si>
    <t>129082082Д</t>
  </si>
  <si>
    <t>1300000000</t>
  </si>
  <si>
    <t>1390000000</t>
  </si>
  <si>
    <t>1390900000</t>
  </si>
  <si>
    <t>Обеспечение деятельности администратора программы Финансового управления администрации Максатихинского района</t>
  </si>
  <si>
    <t>1390920000</t>
  </si>
  <si>
    <t>1390920010</t>
  </si>
  <si>
    <t>300</t>
  </si>
  <si>
    <t xml:space="preserve">Развитие туризма в Максатихинском районе Тверской области </t>
  </si>
  <si>
    <t>Обеспечивающая подпрограмма</t>
  </si>
  <si>
    <t>Отдельные мероприятия в рамках муниципальных программ</t>
  </si>
  <si>
    <t>Социальное обеспечение и иные выплаты населению</t>
  </si>
  <si>
    <t>Развитие дошкольного образования в Максатихинском районе</t>
  </si>
  <si>
    <t>Доступность дополнительного образования в муниципальных учреждениях</t>
  </si>
  <si>
    <t>Организация летнего отдыха, оздоровления детей и детской занятости</t>
  </si>
  <si>
    <t>Содержание аппарата администрации Максатихинского района Тверской области</t>
  </si>
  <si>
    <t>Учет муниципального имущества и формирование муниципальной собственности на объекты капитального строительства</t>
  </si>
  <si>
    <t>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</si>
  <si>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>Проведение оценочных работ на объекты, составляющие казну муниципального образования "Максатихинский район" Тверской области</t>
  </si>
  <si>
    <t>Управление муниципальным имуществом</t>
  </si>
  <si>
    <t>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</t>
  </si>
  <si>
    <t>Управление земельными ресурсами</t>
  </si>
  <si>
    <t>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</t>
  </si>
  <si>
    <t>1110120030</t>
  </si>
  <si>
    <t>111012003В</t>
  </si>
  <si>
    <t>субсидия муниципальным учреждениям на иные цели</t>
  </si>
  <si>
    <t>1110120830</t>
  </si>
  <si>
    <t>111012083В</t>
  </si>
  <si>
    <t>0720120000</t>
  </si>
  <si>
    <t>0720120020</t>
  </si>
  <si>
    <t>0720200000</t>
  </si>
  <si>
    <t>0720220000</t>
  </si>
  <si>
    <t>0720220010</t>
  </si>
  <si>
    <t>0720220020</t>
  </si>
  <si>
    <t>072022002Б</t>
  </si>
  <si>
    <t>1110000000</t>
  </si>
  <si>
    <t>1110100000</t>
  </si>
  <si>
    <t>1110120000</t>
  </si>
  <si>
    <t>1110120010</t>
  </si>
  <si>
    <t>1110120020</t>
  </si>
  <si>
    <t>1110120820</t>
  </si>
  <si>
    <t>111012082Д</t>
  </si>
  <si>
    <t>1120000000</t>
  </si>
  <si>
    <t>1120100000</t>
  </si>
  <si>
    <t>1120120000</t>
  </si>
  <si>
    <t>1120120010</t>
  </si>
  <si>
    <t>1120120810</t>
  </si>
  <si>
    <t>112012081Д</t>
  </si>
  <si>
    <t>1130000000</t>
  </si>
  <si>
    <t>1130100000</t>
  </si>
  <si>
    <t>1130120000</t>
  </si>
  <si>
    <t>1130120010</t>
  </si>
  <si>
    <t>1190000000</t>
  </si>
  <si>
    <t>1190700000</t>
  </si>
  <si>
    <t>1190720000</t>
  </si>
  <si>
    <t>1190720010</t>
  </si>
  <si>
    <t>расходы на содержание Управления по делам культуры, молодежной политики, спорта и туризма администрации Максатихинского района</t>
  </si>
  <si>
    <t>119072001С</t>
  </si>
  <si>
    <t>1190720020</t>
  </si>
  <si>
    <t>1190720820</t>
  </si>
  <si>
    <t>119072082Д</t>
  </si>
  <si>
    <t>1190720030</t>
  </si>
  <si>
    <t>0900000000</t>
  </si>
  <si>
    <t>0930000000</t>
  </si>
  <si>
    <t>0930200000</t>
  </si>
  <si>
    <t>0930220000</t>
  </si>
  <si>
    <t>0930220020</t>
  </si>
  <si>
    <t>0910000000</t>
  </si>
  <si>
    <t>0910100000</t>
  </si>
  <si>
    <t>0910120000</t>
  </si>
  <si>
    <t>0910120010</t>
  </si>
  <si>
    <t>091012001Б</t>
  </si>
  <si>
    <t>субсидии муниципальным учреждениям на иные цели</t>
  </si>
  <si>
    <t>1200000000</t>
  </si>
  <si>
    <t>1210000000</t>
  </si>
  <si>
    <t>1210100000</t>
  </si>
  <si>
    <t>1210120000</t>
  </si>
  <si>
    <t>1210120020</t>
  </si>
  <si>
    <t>Межевание земельных участков, находящихся в не разграниченной государственной собственности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</si>
  <si>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</si>
  <si>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</si>
  <si>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</si>
  <si>
    <t>Закупка и обслуживание лодки</t>
  </si>
  <si>
    <t>Повышение эффективности технической защиты информации и защиты государственной тайны</t>
  </si>
  <si>
    <t>Расходы на  защиту государственной тайны и оплату услуг специальной связи</t>
  </si>
  <si>
    <t>Совершенствование деятельности МКУ «СОД ЕДДС Максатихинского района»</t>
  </si>
  <si>
    <t>Содействие развитию гражданско-патриотического и духовно-нравственного воспитания молодежи</t>
  </si>
  <si>
    <t>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</si>
  <si>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>0740200000</t>
  </si>
  <si>
    <t>0740220000</t>
  </si>
  <si>
    <t>1100000000</t>
  </si>
  <si>
    <t>1140000000</t>
  </si>
  <si>
    <t>1140100000</t>
  </si>
  <si>
    <t>1140120000</t>
  </si>
  <si>
    <t>1140120010</t>
  </si>
  <si>
    <t>0710000000</t>
  </si>
  <si>
    <t>0710100000</t>
  </si>
  <si>
    <t>0710120000</t>
  </si>
  <si>
    <t>0710120010</t>
  </si>
  <si>
    <t>0720000000</t>
  </si>
  <si>
    <t>0720100000</t>
  </si>
  <si>
    <t>Создание условий для вовлечения молодёжи в общественно-политическую,социально-экономическую и культурную жизнь общества</t>
  </si>
  <si>
    <t>Поддержка общественнозначимых молодёжных инициатив и деятельности детских и молодёжных общественных объединений</t>
  </si>
  <si>
    <t>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</si>
  <si>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>Развитие системы культурно-досуговых молодёжных мероприятий</t>
  </si>
  <si>
    <t>Развитие творческого движения КВН</t>
  </si>
  <si>
    <t>Участие и проведение межрегиональных и областных молодёжных творческих мероприятий</t>
  </si>
  <si>
    <t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</si>
  <si>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 в части оплаты кредиторской задолженности прошлых лет</t>
  </si>
  <si>
    <t>Содействие в решении жилищных проблем молодых семей</t>
  </si>
  <si>
    <t>0190620000</t>
  </si>
  <si>
    <t>0110300000</t>
  </si>
  <si>
    <t>0110320000</t>
  </si>
  <si>
    <t>0110320010</t>
  </si>
  <si>
    <t>Расходы по обеспечению деятельности муниципального казенного учреждения «Служба обеспечения деятельности, ЕДДС» в части расходов по эксплуатации и обслуживанию административных зданий и помещений</t>
  </si>
  <si>
    <t>организация подвоза учащихся общеобразовательных учреждений к месту обучения и обратно</t>
  </si>
  <si>
    <t>Организация обеспечения горячим питанием учащихся начальных классов общеобразовательных школ</t>
  </si>
  <si>
    <t>расходы на обеспечение выполнения функций муниципальных казенных учреждений</t>
  </si>
  <si>
    <t>0210300000</t>
  </si>
  <si>
    <t>0210320000</t>
  </si>
  <si>
    <t>0210320020</t>
  </si>
  <si>
    <t>Содержание штата дежурных диспетчеров ЕДДС</t>
  </si>
  <si>
    <t>0210320820</t>
  </si>
  <si>
    <t>Содержание штата дежурных диспетчеров ЕДДС  в части оплаты кредиторской задолженности прошлых лет</t>
  </si>
  <si>
    <t>021032082Д</t>
  </si>
  <si>
    <t>отдельные мероприятие в рамках муниципальной программы</t>
  </si>
  <si>
    <t>9990023000</t>
  </si>
  <si>
    <t>1000000000</t>
  </si>
  <si>
    <t>1010000000</t>
  </si>
  <si>
    <t>1010100000</t>
  </si>
  <si>
    <t>1010120000</t>
  </si>
  <si>
    <t>1010120010</t>
  </si>
  <si>
    <t>1010120020</t>
  </si>
  <si>
    <t>1010200000</t>
  </si>
  <si>
    <t>1010220000</t>
  </si>
  <si>
    <t>1010220010</t>
  </si>
  <si>
    <t>1020000000</t>
  </si>
  <si>
    <t>1020100000</t>
  </si>
  <si>
    <t>1020120000</t>
  </si>
  <si>
    <t>1020120010</t>
  </si>
  <si>
    <t>1020120020</t>
  </si>
  <si>
    <t>0740000000</t>
  </si>
  <si>
    <t>0740100000</t>
  </si>
  <si>
    <t>0740120000</t>
  </si>
  <si>
    <t>0740120010</t>
  </si>
  <si>
    <t>0740120020</t>
  </si>
  <si>
    <t>074012002Б</t>
  </si>
  <si>
    <t>0190120810</t>
  </si>
  <si>
    <t>расходы на обеспечение деятельности администрации Максатихинского района в части погашения задолженности прошлых лет</t>
  </si>
  <si>
    <t>019012081С</t>
  </si>
  <si>
    <t>12201S0000</t>
  </si>
  <si>
    <t>Развитие  инфраструктуры туризма в Максатихинском районе Тверской области</t>
  </si>
  <si>
    <t>Издание полиграфических и рекламных материалов</t>
  </si>
  <si>
    <t>Организация рекламных туров, ознакомительных поездок турделегаций, прием делегаций</t>
  </si>
  <si>
    <t>Привлечение потока туристов в Максатихинский район Тверской области</t>
  </si>
  <si>
    <t xml:space="preserve">Организация деятельности по государственной регистрации актов гражданского состояния </t>
  </si>
  <si>
    <t>Содержание автомобильных дорог и сооружений на них</t>
  </si>
  <si>
    <t>Развитие автомобильного транспорта</t>
  </si>
  <si>
    <t>погашение кредиторской задолженности прошлых лет МКУК "Максатихинская межпоселенческая библиотека"</t>
  </si>
  <si>
    <t>400</t>
  </si>
  <si>
    <t>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</si>
  <si>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>Проведение праздничных мероприятий, посвященных Дню Победы в ВОВ</t>
  </si>
  <si>
    <t>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</si>
  <si>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</si>
  <si>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>0720620000</t>
  </si>
  <si>
    <t>0720620020</t>
  </si>
  <si>
    <t>Приобретение туристического, спортивного и иного оборудования</t>
  </si>
  <si>
    <t>0240120010</t>
  </si>
  <si>
    <t>установка специальных запрещающих знаков в местах, запрещенных для купания</t>
  </si>
  <si>
    <t>0240200000</t>
  </si>
  <si>
    <t>Предотвращение гибели людей на неокрепшем льду в период ледостава и перед весеннем паводком</t>
  </si>
  <si>
    <t>0240220000</t>
  </si>
  <si>
    <t>0240220010</t>
  </si>
  <si>
    <t>установка заградительных и информационных щитов  в местах традиционного скопления рыбаков для зимней рыбалки, в соответствии с Постановлением Администрации Тверской области от 30.05.2006г. № 126-па</t>
  </si>
  <si>
    <t>Строительство (приобретение) жилья гражданами РФ, проживающими в сельской местности, в том числе молодыми специалистами и молодыми специалистами, проживающим и работающим на селе, либо изъявившим желание переехать в сельскую местность и работать там.</t>
  </si>
  <si>
    <t>Участие в реализации мероприятий по строительству (приобретение жилья) для граждан в рамках ФЦП "Устойчивое развитие сельских территорий на 2014-2017 годы и на плановый период до 2020 года"</t>
  </si>
  <si>
    <t>предоставление субсидии на иные цели бюджетным учреждениям</t>
  </si>
  <si>
    <t>Обеспечение жилыми помещениям детей-сирот, детей, оставшихся без попечения родителей</t>
  </si>
  <si>
    <t>Содействие развитию системы дошкольного образования в Максатихинском районе</t>
  </si>
  <si>
    <t>Оказание муниципальной услуги</t>
  </si>
  <si>
    <t>Предоставление субсидий на обеспечение жильём молодых семей за счёт средств бюджета Максатихинского района</t>
  </si>
  <si>
    <t>Обеспечение  эффективного управления муниципальным долгом Максатихинского района Тверской области</t>
  </si>
  <si>
    <t>Обслуживание  муниципального  долга Макскатихинского района Тверской области</t>
  </si>
  <si>
    <t>Обеспечение доступности дополнительного образования в муниципальных учреждениях</t>
  </si>
  <si>
    <t>Модернизация системы повышения квалификации работников образования</t>
  </si>
  <si>
    <t>Участие в мероприятиях, туристических слетах</t>
  </si>
  <si>
    <t>1010120030</t>
  </si>
  <si>
    <t>выявление бесхозяйного недвижимого имущества сцелью включения его в муниципальную собственность с последующим использованием</t>
  </si>
  <si>
    <t>0720600000</t>
  </si>
  <si>
    <t>Укрепление правовой, организационной и материально-технической базы молодежной политики</t>
  </si>
  <si>
    <t>Создание условий для укрепления здоровья и безопасности детей и подростков</t>
  </si>
  <si>
    <t>организация летнего отдыха, оздоровления детей и детской занятости за счет средств муниципального образования</t>
  </si>
  <si>
    <t>Организация  трудоустройства подростков</t>
  </si>
  <si>
    <t>Развитие  материально-технической базы физической культуры и спорта (содержание муниципального спортивного центра)</t>
  </si>
  <si>
    <t>Проведение районных культурно-массовых, спортивных мероприятий и предметных олимпиад</t>
  </si>
  <si>
    <t>организация и реализация проведения районных и областных культурно-массовых, спортивных мероприятий и предметных олимпиад</t>
  </si>
  <si>
    <t>Капитальные вложения в объекты  государственной (муниципальной) собственности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</si>
  <si>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напрвленную на развитие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</si>
  <si>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</si>
  <si>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учебно-методического кабинета, централизованной бухгалтерии, группы хозяйственного обслуживания в части погашения кредиторской задолженности прошлых лет</t>
  </si>
  <si>
    <t>Повышение качества, оперативности и обеспечение стабильности и регулярности информирования населения Максатихинского района через СМИ о жизни населения района, о деятельности органов государственной власти и местного самоуправления</t>
  </si>
  <si>
    <t>Обеспечение деятельности  муниципального казенного  учреждения «Служба обеспечения деятельности ЕДДС» в части содержания административных зданий</t>
  </si>
  <si>
    <t>9990000000</t>
  </si>
  <si>
    <t>9900000000</t>
  </si>
  <si>
    <t>9990020000</t>
  </si>
  <si>
    <t>расходы бюджета Максатихинского района</t>
  </si>
  <si>
    <t>0100000000</t>
  </si>
  <si>
    <t>0190000000</t>
  </si>
  <si>
    <t>0190100000</t>
  </si>
  <si>
    <t>0190120000</t>
  </si>
  <si>
    <t>содержание органов местного самоуправления</t>
  </si>
  <si>
    <t>0190200000</t>
  </si>
  <si>
    <t>0190220000</t>
  </si>
  <si>
    <t>0190300000</t>
  </si>
  <si>
    <t>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</si>
  <si>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0190400000</t>
  </si>
  <si>
    <t>расходы местного бюджета за счет средств целевых межбюджетных трансфертов из областного бюджета</t>
  </si>
  <si>
    <t>0107</t>
  </si>
  <si>
    <t>Обеспечение проведения выборов и референдумов</t>
  </si>
  <si>
    <t>9940000000</t>
  </si>
  <si>
    <t>отдельные мероприятия, не включенные в муниципальные программы</t>
  </si>
  <si>
    <t>9940020000</t>
  </si>
  <si>
    <t>9920000000</t>
  </si>
  <si>
    <t>9920020000</t>
  </si>
  <si>
    <t>0110000000</t>
  </si>
  <si>
    <t>0110400000</t>
  </si>
  <si>
    <t>0110420000</t>
  </si>
  <si>
    <t>0190500000</t>
  </si>
  <si>
    <t>1105</t>
  </si>
  <si>
    <t>Другие вопросы в области физической культуры и спорта</t>
  </si>
  <si>
    <t>Выделение средств из местного бюджета на выпуск газеты «Вести Максатихи»</t>
  </si>
  <si>
    <t>0190451200</t>
  </si>
  <si>
    <t>05201S0300</t>
  </si>
  <si>
    <t>12201S0230</t>
  </si>
  <si>
    <t>12201S0250</t>
  </si>
  <si>
    <t>12501S0000</t>
  </si>
  <si>
    <t>12501S0240</t>
  </si>
  <si>
    <t>07301L0200</t>
  </si>
  <si>
    <t>01301S0320</t>
  </si>
  <si>
    <t xml:space="preserve"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</si>
  <si>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0190510000</t>
  </si>
  <si>
    <t>0190600000</t>
  </si>
  <si>
    <t>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</si>
  <si>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>0200000000</t>
  </si>
  <si>
    <t>0210000000</t>
  </si>
  <si>
    <t>0210100000</t>
  </si>
  <si>
    <t>0210120000</t>
  </si>
  <si>
    <t>0210120010</t>
  </si>
  <si>
    <t>0240000000</t>
  </si>
  <si>
    <t>0240100000</t>
  </si>
  <si>
    <t>0240120000</t>
  </si>
  <si>
    <t>0240120020</t>
  </si>
  <si>
    <t>0260000000</t>
  </si>
  <si>
    <t>0260300000</t>
  </si>
  <si>
    <t>0260320000</t>
  </si>
  <si>
    <t>0260320010</t>
  </si>
  <si>
    <t>0500000000</t>
  </si>
  <si>
    <t>0520000000</t>
  </si>
  <si>
    <t>0520100000</t>
  </si>
  <si>
    <t>05201S0000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</si>
  <si>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</si>
  <si>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0520120000</t>
  </si>
  <si>
    <t>0520120020</t>
  </si>
  <si>
    <t>0510000000</t>
  </si>
  <si>
    <t>0510100000</t>
  </si>
  <si>
    <t>0510120000</t>
  </si>
  <si>
    <t>0510120040</t>
  </si>
  <si>
    <t>0510110000</t>
  </si>
  <si>
    <t>0110100000</t>
  </si>
  <si>
    <t>0110120000</t>
  </si>
  <si>
    <t>0110120040</t>
  </si>
  <si>
    <t>0110500000</t>
  </si>
  <si>
    <t>0110520000</t>
  </si>
  <si>
    <t>0110520010</t>
  </si>
  <si>
    <t>выплата пенсии муниципальным служащим Максатихинского района, имеющих право на доплату к государственной пенсии</t>
  </si>
  <si>
    <t>Обеспечение выплаты пенсии муниципальным служащим Максатихинского района имеющих право на доплату к государственной пенсии</t>
  </si>
  <si>
    <t>0400000000</t>
  </si>
  <si>
    <t>0420000000</t>
  </si>
  <si>
    <t>0420100000</t>
  </si>
  <si>
    <t>0420120000</t>
  </si>
  <si>
    <t>0420120010</t>
  </si>
  <si>
    <t>предоставление социальных выплат за счет средств бюджета на строительство (приобретение) жилья в сельской местности</t>
  </si>
  <si>
    <t>0700000000</t>
  </si>
  <si>
    <t>0730000000</t>
  </si>
  <si>
    <t>0730100000</t>
  </si>
  <si>
    <t>07301L0000</t>
  </si>
  <si>
    <t>расходы местных бюджетов, в целях софинансирования которых из областного бюджета  предоставляются за счет  субсидий из федерального бюджета межбюджетные трансферты</t>
  </si>
  <si>
    <t>080000000</t>
  </si>
  <si>
    <t>0800000000</t>
  </si>
  <si>
    <t>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</si>
  <si>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0130000000</t>
  </si>
  <si>
    <t>0130100000</t>
  </si>
  <si>
    <t>01301S0000</t>
  </si>
  <si>
    <t>Предоставление субсидий  бюджетным, автономным учреждениям и иным некоммерческим организациям</t>
  </si>
  <si>
    <t xml:space="preserve">Обслуживание государственного (муниципального) долга </t>
  </si>
  <si>
    <t>Участие педагогов в профессиональных конкурсах муниципального, регионального и федерального уровня</t>
  </si>
  <si>
    <t>погашение кредиторской задолженности прошлых лет МКУК "Максатихинский межпоселенческий центр культуры и досуга"</t>
  </si>
  <si>
    <t>Организация  и обеспечение  функционирования  спортивного центра</t>
  </si>
  <si>
    <t>Финансирование  деятельности и содержание здания спортивного центра</t>
  </si>
  <si>
    <t>Обеспечение деятельности аппарата Управления образования</t>
  </si>
  <si>
    <t>Массовая физкультурно- оздоровительная и спортивная работа</t>
  </si>
  <si>
    <t>Комитет по управлению имуществом и земельным отношениям администрации Максатихинского района.</t>
  </si>
  <si>
    <t>Развитие массового спорта и физкультурно-оздоровительного движения среди возрастных групп и  категорий населения, включая лиц  с ограниченными физическими возможностями и инвалидов</t>
  </si>
  <si>
    <t>Обеспечение уплаты взносов в Ассоциацию муниципальных образований</t>
  </si>
  <si>
    <t>Сохранение и развитие культурно-досуговой деятельности в Максатихинском районе"</t>
  </si>
  <si>
    <t>Сохранение и развитие культурного потенциала</t>
  </si>
  <si>
    <t>0190700000</t>
  </si>
  <si>
    <t>Содержание Главы Максатихинского района Тверской области</t>
  </si>
  <si>
    <t>0190720010</t>
  </si>
  <si>
    <t>расходы на обеспечение деятельности Главы Максатихинского района</t>
  </si>
  <si>
    <t>Сумма, тыс.руб.</t>
  </si>
  <si>
    <t>2020 год</t>
  </si>
  <si>
    <t>оказание муниципальной услуги для занятия творческой деятельностью на непрофесиональной основе в районном доме культуры</t>
  </si>
  <si>
    <t>оказание муниципальной услуги для занятия творческой деятельностью на непрофесиональной основе в сельских учреждениях культуры</t>
  </si>
  <si>
    <t>оказание муниципальной услуги библиотечного обслуживания населения</t>
  </si>
  <si>
    <t>Развитие кадрового потенциала органов местного самоуправления Максатихинского района</t>
  </si>
  <si>
    <t>Профессиональная переподготовка и повышение квалификации муниципальных служащих</t>
  </si>
  <si>
    <t>оказание муниципальной услуги музейного обслуживания населения</t>
  </si>
  <si>
    <t>оказание муниципальной услуги предоставления дополнительного образования детей в области культуры</t>
  </si>
  <si>
    <t>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района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</si>
  <si>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</si>
  <si>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</si>
  <si>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контрольно-счетной палаты муниципального образования</t>
  </si>
  <si>
    <t>Создание условий для эффективного функционирования системы исполнительных органов местного самоуправления Максатихинского района</t>
  </si>
  <si>
    <t>Сохранение и развитие библиотечного дела</t>
  </si>
  <si>
    <t>Сохранение и развитие музейного дела</t>
  </si>
  <si>
    <t>Развитие художественного образования в сфере "Культура"</t>
  </si>
  <si>
    <t>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 программу дошкольного образования.</t>
  </si>
  <si>
    <t>Управление и распоряжение имуществом</t>
  </si>
  <si>
    <t>Обеспечение эпизодического и ветеринарно-санитарного благополучия на территории Максатихинского района</t>
  </si>
  <si>
    <t>Обеспечение краткосрочной и долгосрочной сбалансированности и стабильности бюджета Максатихинского района Тверской области</t>
  </si>
  <si>
    <t>Содействие в обеспечении жильем молодых семей</t>
  </si>
  <si>
    <t>Патриотическое и гражданское воспитание молодых граждан</t>
  </si>
  <si>
    <t>расходы на  проведения выборов в депутаты представительных органов местного самоуправления</t>
  </si>
  <si>
    <t>9940020010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</si>
  <si>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</si>
  <si>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</si>
  <si>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Проведение оценочных работ на объекты, составляющие казну муниципального образования «Максатихинский район» Тверской области</t>
  </si>
  <si>
    <t>Выполнение работ по содержанию дорог регионального и межмуниципального, местного значения (зимнее и летнее содержание)</t>
  </si>
  <si>
    <t>Организация праздничных мероприятий, посвященных празднованию Дня Победы и международному дню пожилых людей.</t>
  </si>
  <si>
    <t>Снижение рисков и смягчение последствий чрезвычайных ситуаций на территории Максатихинского района</t>
  </si>
  <si>
    <t>Обеспечение безопасности людей на водных объектах Максатихинского района</t>
  </si>
  <si>
    <t>Совершенствование мобилизационной подготовки МО "Максатихинский район", повышение эффективности технической защиты информации и защиты государственной тайны</t>
  </si>
  <si>
    <t>0105</t>
  </si>
  <si>
    <t>Судебная система</t>
  </si>
  <si>
    <t>Расходы на содержание Финансового управления администрации Максатихинского района</t>
  </si>
  <si>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</si>
  <si>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</si>
  <si>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</si>
  <si>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</si>
  <si>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</si>
  <si>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</si>
  <si>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</si>
  <si>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</si>
  <si>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</si>
  <si>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0104</t>
  </si>
  <si>
    <t>0300</t>
  </si>
  <si>
    <t>0309</t>
  </si>
  <si>
    <t>0400</t>
  </si>
  <si>
    <t>0405</t>
  </si>
  <si>
    <t>0408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</si>
  <si>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</si>
  <si>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</si>
  <si>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</si>
  <si>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</si>
  <si>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0190620010</t>
  </si>
  <si>
    <t>расходы на содержание Управления по территориальному развитию администрации Максатихинского района</t>
  </si>
  <si>
    <t>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</si>
  <si>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>0110420010</t>
  </si>
  <si>
    <t>0703</t>
  </si>
  <si>
    <t>Дополнительное образование детей</t>
  </si>
  <si>
    <t>0510140940</t>
  </si>
  <si>
    <t>1110140910</t>
  </si>
  <si>
    <t>1110140920</t>
  </si>
  <si>
    <t>1120140910</t>
  </si>
  <si>
    <t>1390940910</t>
  </si>
  <si>
    <t>Закупка товаров, работ и услуг для  обеспечения государственных (муниципальных) нужд</t>
  </si>
  <si>
    <t>0740220030</t>
  </si>
  <si>
    <t>000</t>
  </si>
  <si>
    <t xml:space="preserve">      Создание условий для эффективного функционирования системы исполнительных органов местного самоуправления Максатихинского района</t>
  </si>
  <si>
    <t xml:space="preserve">        Развитие кадрового потенциала органов местного самоуправления Максатихинского района</t>
  </si>
  <si>
    <t xml:space="preserve">          расходы бюджета Максатихинского района</t>
  </si>
  <si>
    <t xml:space="preserve">            Профессиональная переподготовка и повышение квалификации муниципальных служащих</t>
  </si>
  <si>
    <t xml:space="preserve">                Закупка товаров работ и услуг для обеспечения государственных (муниципальных) нужд</t>
  </si>
  <si>
    <t xml:space="preserve">        Обеспечение деятельности муниципального казенного  учреждения "Служба обеспечения деятельности ЕДДС" в части содержания административных зданий</t>
  </si>
  <si>
    <t xml:space="preserve">            Расходы по обеспечению деятельности муниципального казенного учреждения "Служба обеспечения деятельности, ЕДДС" в части расходов по эксплуатации и обслуживанию административных зданий и помещений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</si>
  <si>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</si>
  <si>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Иные бюджетные ассигнования</t>
  </si>
  <si>
    <t xml:space="preserve">        Обеспечение уплаты взносов в Ассоциацию муниципальных образований</t>
  </si>
  <si>
    <t xml:space="preserve">            расходы на уплату взносов в Ассоциацию муниципальных образований</t>
  </si>
  <si>
    <t xml:space="preserve">        Обеспечение выплаты пенсии муниципальным служащим Максатихинского района имеющих право на доплату к государственной пенсии</t>
  </si>
  <si>
    <t xml:space="preserve">            выплата пенсии муниципальным служащим Максатихинского района, имеющих право на доплату к государственной пенсии</t>
  </si>
  <si>
    <t xml:space="preserve">                Социальное обеспечение и иные выплаты населению</t>
  </si>
  <si>
    <t xml:space="preserve">      Развитие средств массовой информации муниципального образования "Максатихинский район" Тверской области на 2014-2018 годы</t>
  </si>
  <si>
    <t xml:space="preserve">        Повышение качества, оперативности и обеспечение стабильности и регулярности информирования населения Максатихинского района через СМИ о жизни населения района, о деятельности органов государственной власти и местного самоуправления</t>
  </si>
  <si>
    <t xml:space="preserve">          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</si>
  <si>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 xml:space="preserve">            Выделение средств из местного бюджета на выпуск газеты "Вести Максатихи"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</si>
  <si>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</si>
  <si>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Обеспечивающая подпрограмма</t>
  </si>
  <si>
    <t xml:space="preserve">        Содержание аппарата администрации Максатихинского района Тверской области</t>
  </si>
  <si>
    <t xml:space="preserve">            расходы на обеспечение деятельности администрации Максатихинского района</t>
  </si>
  <si>
    <t xml:space="preserve">        Организация деятельности по государственной регистрации актов гражданского состояния</t>
  </si>
  <si>
    <t xml:space="preserve">            расходы на обеспечение деятельности отдела ЗАГС администрации Максатихинского района</t>
  </si>
  <si>
    <t xml:space="preserve">          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</si>
  <si>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 xml:space="preserve">            расходы на 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 полномочиями на государственную регистрацию ак</t>
  </si>
  <si>
    <t xml:space="preserve">        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</si>
  <si>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  расходы местного бюджета за счет средств целевых межбюджетных трансфертов из областного бюджета</t>
  </si>
  <si>
    <t xml:space="preserve">           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</si>
  <si>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Реализация государственных полномочий Тверской области по созданию административных комиссий и определению перечня должностных лиц</t>
  </si>
  <si>
    <t xml:space="preserve">           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</t>
  </si>
  <si>
    <t xml:space="preserve">        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</si>
  <si>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 xml:space="preserve">            расходы на содержание Управления по территориальному развитию администрации Максатихинского района</t>
  </si>
  <si>
    <t xml:space="preserve">      Снижение рисков и смягчение последствий чрезвычайных ситуаций на территории Максатихинского района</t>
  </si>
  <si>
    <t xml:space="preserve">        Существенное снижение гибели людей и материального ущерба от чрезвычайных ситуаций за счет совершенствования системы превентивных мер</t>
  </si>
  <si>
    <t xml:space="preserve">            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</si>
  <si>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 xml:space="preserve">        Совершенствование деятельности МКУ "СОД ЕДДС Максатихинского района"</t>
  </si>
  <si>
    <t xml:space="preserve">            Содержание штата дежурных диспетчеров ЕДДС</t>
  </si>
  <si>
    <t xml:space="preserve">      Обеспечение безопасности людей на водных объектах Максатихинского района</t>
  </si>
  <si>
    <t xml:space="preserve">        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</si>
  <si>
    <t xml:space="preserve">            Закупка и обслуживание лодки</t>
  </si>
  <si>
    <t xml:space="preserve">      Совершенствование мобилизационной подготовки МО "Максатихинский район", повышение эффективности технической защиты информации и защиты государственной тайны</t>
  </si>
  <si>
    <t xml:space="preserve">        Повышение эффективности технической защиты информации и защиты государственной тайны</t>
  </si>
  <si>
    <t xml:space="preserve">            Расходы на  защиту государственной тайны и оплату услуг специальной связи</t>
  </si>
  <si>
    <t xml:space="preserve">      Строительство (приобретение) жилья гражданами РФ, проживающими в сельской местности, в том числе молодыми специалистами и молодыми специалистами, проживающим и работающим на селе, либо изъявившим желание переехать в сельскую местность и работать там.</t>
  </si>
  <si>
    <t xml:space="preserve">        Участие в реализации мероприятий по строительству (приобретение жилья) для граждан в рамках ФЦП "Устойчивое развитие сельских территорий на 2014-2017 годы и на плановый период до 2020 года"</t>
  </si>
  <si>
    <t xml:space="preserve">            предоставление социальных выплат за счет средств бюджета на строительство (приобретение) жилья в сельской местности</t>
  </si>
  <si>
    <t xml:space="preserve">      Обеспечение эпизодического и ветеринарно-санитарного благополучия на территории Максатихинского района</t>
  </si>
  <si>
    <t xml:space="preserve">        Обеспечение защиты населения  от болезней, общих для человека и животных</t>
  </si>
  <si>
    <t xml:space="preserve">            Расходы на осуществление  органами местного самоуправления отдельных государственных полномочий Тверской области  по организации проведения на территории Тверской области мероприятий по предупреждению и ликвидации болезней животных</t>
  </si>
  <si>
    <t xml:space="preserve">      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</si>
  <si>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 xml:space="preserve">        Содержание автомобильных дорог и сооружений на них</t>
  </si>
  <si>
    <t xml:space="preserve">            Расходы на осуществление органами местного самоуправления государственных полномочий в сфере дорожной деятельности</t>
  </si>
  <si>
    <t xml:space="preserve">            Выполнение работ по содержанию дорог регионального и межмуниципального, местного значения (зимнее и летнее содержание)</t>
  </si>
  <si>
    <t>0510140000</t>
  </si>
  <si>
    <t xml:space="preserve">          Расходы поселений</t>
  </si>
  <si>
    <t xml:space="preserve">            Выполнение работ по содержанию дорог регионального и межмуниципального, местного значения (зимнее и летнее содержание) за счет средств межбюджетных трансфертов, передаваемых из бюджетов поселений на исполнение полномочий</t>
  </si>
  <si>
    <t xml:space="preserve">          Расходы бюджета Максатихинского района</t>
  </si>
  <si>
    <t xml:space="preserve">      Патриотическое и гражданское воспитание молодых граждан</t>
  </si>
  <si>
    <t xml:space="preserve">        Содействие развитию гражданско-патриотического и духовно-нравственного воспитания молодежи</t>
  </si>
  <si>
    <t xml:space="preserve">            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</si>
  <si>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 xml:space="preserve">      Создание условий для вовлечения молодёжи в общественно-политическую,социально-экономическую и культурную жизнь общества</t>
  </si>
  <si>
    <t xml:space="preserve">        Поддержка общественнозначимых молодёжных инициатив и деятельности детских и молодёжных общественных объединений</t>
  </si>
  <si>
    <t xml:space="preserve">            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</si>
  <si>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 xml:space="preserve">        Развитие системы культурно-досуговых молодёжных мероприятий</t>
  </si>
  <si>
    <t xml:space="preserve">            Развитие творческого движения КВН</t>
  </si>
  <si>
    <t xml:space="preserve">        Укрепление правовой, организационной и материально-технической базы молодежной политики</t>
  </si>
  <si>
    <t xml:space="preserve">            Приобретение туристического, спортивного и иного оборудования</t>
  </si>
  <si>
    <t xml:space="preserve">      Содействие в обеспечении жильем молодых семей</t>
  </si>
  <si>
    <t xml:space="preserve">        Содействие в решении жилищных проблем молодых семей</t>
  </si>
  <si>
    <t xml:space="preserve">          расходы местных бюджетов, в целях софинансирования которых из областного бюджета  предоставляются за счет  субсидий из федерального бюджета межбюджетные трансферты</t>
  </si>
  <si>
    <t xml:space="preserve">            Предоставление субсидий на обеспечение жильём молодых семей за счёт средств бюджета Максатихинского района</t>
  </si>
  <si>
    <t xml:space="preserve">      Развитие туризма в Максатихинском районе Тверской области</t>
  </si>
  <si>
    <t xml:space="preserve">        Развитие инфраструктуры туризма в Максатихинском районе Тверской области</t>
  </si>
  <si>
    <t xml:space="preserve">            Издание полиграфических и рекламных материалов</t>
  </si>
  <si>
    <t xml:space="preserve">        Привлечение потока туристов в Максатихинский район Тверской области</t>
  </si>
  <si>
    <t xml:space="preserve">            Участие в мероприятиях, туристических слетах</t>
  </si>
  <si>
    <t xml:space="preserve">      Обеспечение жилыми помещениям детей-сирот, детей, оставшихся без попечения родителей</t>
  </si>
  <si>
    <t xml:space="preserve">        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</si>
  <si>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расходы местного бюджета,источником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</si>
  <si>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 xml:space="preserve">                Капитальные вложения в объекты  государственной (муниципальной) собственности</t>
  </si>
  <si>
    <t xml:space="preserve">      Организация праздничных мероприятий, посвященных празднованию Дня Победы и международному дню пожилых людей.</t>
  </si>
  <si>
    <t xml:space="preserve">        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</si>
  <si>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 xml:space="preserve">            Проведение праздничных мероприятий, посвященных Дню Победы в ВОВ</t>
  </si>
  <si>
    <t xml:space="preserve">       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</si>
  <si>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 xml:space="preserve">           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</si>
  <si>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 xml:space="preserve">      Массовая физкультурно- оздоровительная и спортивная работа</t>
  </si>
  <si>
    <t xml:space="preserve">        Развитие массового спорта и физкультурно-оздоровительного движения среди возрастных групп и  категорий населения</t>
  </si>
  <si>
    <t xml:space="preserve">            Развитие массового спорта и физкультурно-оздоровительного движения среди возрастных групп и  категорий населения</t>
  </si>
  <si>
    <t xml:space="preserve">      Развитие  материально-технической базы физической культуры и спорта (содержание муниципального спортивного центра)</t>
  </si>
  <si>
    <t xml:space="preserve">        Организация  и обеспечение  функционирования  спортивного центра</t>
  </si>
  <si>
    <t xml:space="preserve">            Финансирование  деятельности и содержание здания спортивного центра</t>
  </si>
  <si>
    <t xml:space="preserve">      Управление и распоряжение имуществом</t>
  </si>
  <si>
    <t xml:space="preserve">        Учет муниципального имущества и формирование муниципальной собственности на объекты капитального строительства</t>
  </si>
  <si>
    <t xml:space="preserve">            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</si>
  <si>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 xml:space="preserve">            Проведение оценочных работ на объекты, составляющие казну муниципального образования "Максатихинский район" Тверской области</t>
  </si>
  <si>
    <t xml:space="preserve">            выявление бесхозяйного недвижимого имущества сцелью включения его в муниципальную собственность с последующим использованием</t>
  </si>
  <si>
    <t xml:space="preserve">        Управление муниципальным имуществом</t>
  </si>
  <si>
    <t xml:space="preserve">           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</t>
  </si>
  <si>
    <t xml:space="preserve">      Управление земельными ресурсами</t>
  </si>
  <si>
    <t xml:space="preserve">      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</t>
  </si>
  <si>
    <t xml:space="preserve">            Межевание земельных участков, находящихся в не разграниченной государственной собственности</t>
  </si>
  <si>
    <t xml:space="preserve">      Сохранение и развитие культурно-досуговой деятельности в Максатихинском районе"</t>
  </si>
  <si>
    <t xml:space="preserve">        Сохранение и развитие культурного потенциала</t>
  </si>
  <si>
    <t xml:space="preserve">            оказание муниципальной услуги для занятия творческой деятельностью на непрофесиональной основе в районном доме культуры</t>
  </si>
  <si>
    <t xml:space="preserve">            оказание муниципальной услуги для занятия творческой деятельностью на непрофесиональной основе в сельских учреждениях культуры</t>
  </si>
  <si>
    <t xml:space="preserve">            предоставление субсидии на иные цели бюджетным учреждениям</t>
  </si>
  <si>
    <t>1110140000</t>
  </si>
  <si>
    <t xml:space="preserve">          расходы поселений</t>
  </si>
  <si>
    <t xml:space="preserve">            оказание муниципальной услуги для занятия творческой деятельности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</t>
  </si>
  <si>
    <t xml:space="preserve">            оказание муниципальной услуги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</t>
  </si>
  <si>
    <t xml:space="preserve">      Сохранение и развитие библиотечного дела</t>
  </si>
  <si>
    <t xml:space="preserve">        Сохранение и развитие библиотечного дела</t>
  </si>
  <si>
    <t xml:space="preserve">            оказание муниципальной услуги библиотечного обслуживания населения</t>
  </si>
  <si>
    <t>1120140000</t>
  </si>
  <si>
    <t xml:space="preserve">            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</si>
  <si>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 xml:space="preserve">      Сохранение и развитие музейного дела</t>
  </si>
  <si>
    <t xml:space="preserve">        Сохранение и развитие музейного дела</t>
  </si>
  <si>
    <t xml:space="preserve">            оказание муниципальной услуги музейного обслуживания населения</t>
  </si>
  <si>
    <t xml:space="preserve">      Развитие художественного образования в сфере "Культура"</t>
  </si>
  <si>
    <t xml:space="preserve">        Развитие художественного образования в сфере "Культура"</t>
  </si>
  <si>
    <t xml:space="preserve">            оказание муниципальной услуги предоставления дополнительного образования детей в области культуры</t>
  </si>
  <si>
    <t xml:space="preserve">        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района</t>
  </si>
  <si>
    <t xml:space="preserve">            расходы на содержание Управления по делам культуры, молодежной политики, спорта и туризма администрации Максатихинского района</t>
  </si>
  <si>
    <t xml:space="preserve">            Содержание централизованной бухгалтерии Управления по делам культуры</t>
  </si>
  <si>
    <t xml:space="preserve">            Содержание административно-хозяйственного отдела при Управлении по делам культуры</t>
  </si>
  <si>
    <t xml:space="preserve">      Развитие дошкольного образования в Максатихинском районе</t>
  </si>
  <si>
    <t xml:space="preserve">        Содействие развитию системы дошкольного образования в Максатихинском районе</t>
  </si>
  <si>
    <t>1210110500</t>
  </si>
  <si>
    <t xml:space="preserve">            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</si>
  <si>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</si>
  <si>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Оказание муниципальной услуги</t>
  </si>
  <si>
    <t>1210120030</t>
  </si>
  <si>
    <t>1220000000</t>
  </si>
  <si>
    <t xml:space="preserve">      Удовлетворение потребностей населения в получении услуг общего образования</t>
  </si>
  <si>
    <t>1220100000</t>
  </si>
  <si>
    <t xml:space="preserve">        Удовлетворение потребностей населения в получении услуг общего образования</t>
  </si>
  <si>
    <t>1220110000</t>
  </si>
  <si>
    <t>1220110750</t>
  </si>
  <si>
    <t>1220120000</t>
  </si>
  <si>
    <t>1220120020</t>
  </si>
  <si>
    <t xml:space="preserve">            Организация обеспечения горячим питанием учащихся начальных классов общеобразовательных школ</t>
  </si>
  <si>
    <t xml:space="preserve">            организация подвоза учащихся общеобразовательных учреждений к месту обучения и обратно</t>
  </si>
  <si>
    <t>1230120000</t>
  </si>
  <si>
    <t>1230120020</t>
  </si>
  <si>
    <t>1230200000</t>
  </si>
  <si>
    <t xml:space="preserve">        организация и реализация проведения районных и областных культурно-массовых, спортивных мероприятий и предметных олимпиад</t>
  </si>
  <si>
    <t>1230220000</t>
  </si>
  <si>
    <t>1230220010</t>
  </si>
  <si>
    <t xml:space="preserve">            Проведение районных культурно-массовых, спортивных мероприятий и предметных олимпиад</t>
  </si>
  <si>
    <t xml:space="preserve">              Отдельные мероприятия в рамках муниципальной программы</t>
  </si>
  <si>
    <t xml:space="preserve">      Развитие учительского и управленческого персонала, повышение квалификации педагогов</t>
  </si>
  <si>
    <t>1240100000</t>
  </si>
  <si>
    <t xml:space="preserve">        Модернизация системы повышения квалификации работников образования</t>
  </si>
  <si>
    <t>1240120000</t>
  </si>
  <si>
    <t>1240120010</t>
  </si>
  <si>
    <t xml:space="preserve">            Прохождение курсов подготовки, переподготовки и повышение квалификации кадров</t>
  </si>
  <si>
    <t xml:space="preserve">        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</t>
  </si>
  <si>
    <t>1240210000</t>
  </si>
  <si>
    <t>1240210560</t>
  </si>
  <si>
    <t xml:space="preserve">            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</si>
  <si>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 xml:space="preserve">            Участие педагогов в профессиональных конкурсах муниципального, регионального и федерального уровня</t>
  </si>
  <si>
    <t>1250000000</t>
  </si>
  <si>
    <t xml:space="preserve">      Организация летнего отдыха, оздоровления детей и детской занятости</t>
  </si>
  <si>
    <t>1250100000</t>
  </si>
  <si>
    <t xml:space="preserve">        Создание условий для укрепления здоровья и безопасности детей и подростков</t>
  </si>
  <si>
    <t xml:space="preserve">            организация летнего отдыха, оздоровления детей и детской занятости за счет средств муниципального образования</t>
  </si>
  <si>
    <t>1250200000</t>
  </si>
  <si>
    <t xml:space="preserve">        Творческое развитие, профессиональная ориентация, освоение трудовых навыков детьми и подростками</t>
  </si>
  <si>
    <t>1250220000</t>
  </si>
  <si>
    <t>1250220010</t>
  </si>
  <si>
    <t xml:space="preserve">            Организация  трудоустройства подростков</t>
  </si>
  <si>
    <t xml:space="preserve">        Обеспечение деятельности главного администратора муниципальной программы Управления образования администрации Максатихинского района</t>
  </si>
  <si>
    <t xml:space="preserve">            Обеспечение деятельности аппарата Управления образования</t>
  </si>
  <si>
    <t xml:space="preserve">            Обеспечение деятельности учебно-методического кабинета, централизованной бухгалтерии, группы хозяйственного обслуживания</t>
  </si>
  <si>
    <t xml:space="preserve">      Обеспечение краткосрочной и долгосрочной сбалансированности и стабильности бюджета Максатихинского района Тверской области</t>
  </si>
  <si>
    <t xml:space="preserve">        Обеспечение  эффективного управления муниципальным долгом Максатихинского района Тверской области</t>
  </si>
  <si>
    <t xml:space="preserve">            Обслуживание  муниципального  долга Макскатихинского района Тверской области</t>
  </si>
  <si>
    <t>700</t>
  </si>
  <si>
    <t xml:space="preserve">                Обслуживание государственного (муниципального) долга</t>
  </si>
  <si>
    <t xml:space="preserve">        Обеспечение деятельности администратора программы Финансового управления администрации Максатихинского района</t>
  </si>
  <si>
    <t>всего</t>
  </si>
  <si>
    <t>1010220020</t>
  </si>
  <si>
    <t xml:space="preserve">Оплата взносов на капитальный ремонт за помещения в МКД, находящиеся в собственности муниципального образования "Максатихинский район" </t>
  </si>
  <si>
    <t>Страхование объектов муниципальной собственности</t>
  </si>
  <si>
    <t>0500</t>
  </si>
  <si>
    <t>Жилищно-коммунальное хозяйство</t>
  </si>
  <si>
    <t>0502</t>
  </si>
  <si>
    <t>Коммунальное хозяйство</t>
  </si>
  <si>
    <t>1320000000</t>
  </si>
  <si>
    <t xml:space="preserve">Эффективная система межбюджетных отношений в Максатихинском районе </t>
  </si>
  <si>
    <t>1320100000</t>
  </si>
  <si>
    <t>Создание условий для обеспечения финансовой устойчивой бюджета Максатихинского района</t>
  </si>
  <si>
    <t>1320120000</t>
  </si>
  <si>
    <t>Предоставление иных межбюджетных трансфертов бюджетам сельских поселений</t>
  </si>
  <si>
    <t>Межбюджетные трансферты</t>
  </si>
  <si>
    <t>Расходы на осуществление  органами местного самоуправления отдельных государственных полномочий Тверской области  по организации проведения на территории Тверской области мероприятий по предупреждению и ликвидации болезней животных, их лечению,отлову и содержанию безнадзорных животных, защите населения от болезней, общих для человека и животных</t>
  </si>
  <si>
    <t xml:space="preserve">            Расходы на содержание Финансового управления администрации Максатихинского района</t>
  </si>
  <si>
    <t>1390940000</t>
  </si>
  <si>
    <t>1010220030</t>
  </si>
  <si>
    <t xml:space="preserve">    МП "Обеспечение безопасности населения Максатихинского района на 2018-2023 годы"</t>
  </si>
  <si>
    <t xml:space="preserve">    МП "Развитие сферы транспорта и дорожного хозяйства Максатихинского района на 2018-2023 годы"</t>
  </si>
  <si>
    <t>МП "Обеспечение безопасности населения Максатихинского района на 2018-2023годы"</t>
  </si>
  <si>
    <t>МП "Развитие сферы транспорта и дорожного хозяйства Максатихинского района на 2018-2023 годы"</t>
  </si>
  <si>
    <t>средства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</si>
  <si>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Обеспечение сохранности и соблюдение требований безопасности при эксплуатации муниципального имущества</t>
  </si>
  <si>
    <t>1010220060</t>
  </si>
  <si>
    <t>12201S0440</t>
  </si>
  <si>
    <t xml:space="preserve">проведение мероприятий,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 </t>
  </si>
  <si>
    <t>2021 год</t>
  </si>
  <si>
    <t>Организация транспортного обслуживания населения на муниципальных  маршрутах регулярных перевозок по регулируемым тарифам в соответствии с сверх минимальными социальными требованиями</t>
  </si>
  <si>
    <t>Организация транспортного обслуживания населения на на муниципальных  маршрутах регулярных перевозок по регулируемым тарифам в рамках софинансирования с областным бюджетом</t>
  </si>
  <si>
    <t xml:space="preserve"> предоставление субсидии на иные цели бюджетным учреждениям</t>
  </si>
  <si>
    <t>0110200000</t>
  </si>
  <si>
    <t>Развитие нормативного правового и организационного обеспечения муниципальной службы Максатихинского района</t>
  </si>
  <si>
    <t>0110220000</t>
  </si>
  <si>
    <t>0110220030</t>
  </si>
  <si>
    <t xml:space="preserve">Проведение официальных мероприятий с участием Главы Максатихинского района </t>
  </si>
  <si>
    <t>07301L4970</t>
  </si>
  <si>
    <t>2100000000</t>
  </si>
  <si>
    <t>2110000000</t>
  </si>
  <si>
    <t>Повышение надежности и эффективности функционирования объектов коммунального хозяйства Максатихинского района Тверской области</t>
  </si>
  <si>
    <t>2110200000</t>
  </si>
  <si>
    <t>Обеспечение надежности функционирования объектов коммунальной инфраструктуры</t>
  </si>
  <si>
    <t>2110220000</t>
  </si>
  <si>
    <t>2110220020</t>
  </si>
  <si>
    <t>Выполнение работ по капитальному ремонту объектов теплоснабжения за счет средств местного бюджета</t>
  </si>
  <si>
    <t>2110300000</t>
  </si>
  <si>
    <t xml:space="preserve">Создание новых муниципальных унитарных предприятий </t>
  </si>
  <si>
    <t>2110320000</t>
  </si>
  <si>
    <t>2110320020</t>
  </si>
  <si>
    <t>Формирование уставного фонда муниципальных унитарных предприятий</t>
  </si>
  <si>
    <t>1210120830</t>
  </si>
  <si>
    <t xml:space="preserve">проведение мероприятий, направленных на укрепление материально-технической базы муниципальных  дошкольных образовательных организаций в рамках софинансирования расходов с областным бюджетом </t>
  </si>
  <si>
    <t>12101S0000</t>
  </si>
  <si>
    <t>12101S1040</t>
  </si>
  <si>
    <t>0503</t>
  </si>
  <si>
    <t>Благоустройство</t>
  </si>
  <si>
    <t>2120000000</t>
  </si>
  <si>
    <t>Строительство нового межпоселенческого кладбища</t>
  </si>
  <si>
    <t>2120100000</t>
  </si>
  <si>
    <t>Проведение необходимых работ для начала строительства кладбища</t>
  </si>
  <si>
    <t>2120120000</t>
  </si>
  <si>
    <t>2120120010</t>
  </si>
  <si>
    <t>Проведение изысканий для подбора земельного участка под новое кладбище</t>
  </si>
  <si>
    <t>Выполнение работ по разработке проектной документации за счет средств межбюджетных трансфертов, передаваемых из бюджетов поселений на исполнение полномочий</t>
  </si>
  <si>
    <t>Средства на организацию обеспечения учащихся начальных классов горячим питанием в муниципальных общеобразовательных организациях</t>
  </si>
  <si>
    <t>1020120030</t>
  </si>
  <si>
    <t>Проведение работ по созданию информационной системы</t>
  </si>
  <si>
    <t>0510200000</t>
  </si>
  <si>
    <t>Реконструкция, капитальный ремонт и ремонт автомобильных дорог регионального и межмуниципального, местного значения и сооружений на них</t>
  </si>
  <si>
    <t>0510210000</t>
  </si>
  <si>
    <t>0510211050</t>
  </si>
  <si>
    <t>Средства на капитальный ремонт и ремонт улично-дорожной сети муниципальных образований Тверской области</t>
  </si>
  <si>
    <t>05102S0000</t>
  </si>
  <si>
    <t>05102S1050</t>
  </si>
  <si>
    <t>Капитальный ремонт и ремонт улично-дорожной сети муниципальных образований за счет средств местного бюджета</t>
  </si>
  <si>
    <t>0510300000</t>
  </si>
  <si>
    <t>Обеспечение безопасности дорожного движения на автомобильных дорогах общего пользования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</si>
  <si>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</si>
  <si>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</t>
  </si>
  <si>
    <t>0520110000</t>
  </si>
  <si>
    <t>0520110300</t>
  </si>
  <si>
    <t>Средства на организацию транспортного обслуживания населения на муниципальных маршрутах регулярных перевозок по регулируемым тарифам</t>
  </si>
  <si>
    <t>11101L0000</t>
  </si>
  <si>
    <t>11101L4670</t>
  </si>
  <si>
    <t>расходы на обеспечение развития и укрепления материально-технической базы муниципальных домов культуры в рамках софинансирования с областным и федеральным бюджетами</t>
  </si>
  <si>
    <t>средства на организацию отдыха детей в каникулярное время</t>
  </si>
  <si>
    <t>12302S0000</t>
  </si>
  <si>
    <t>12302S1080</t>
  </si>
  <si>
    <t xml:space="preserve">Средства на организацию участия детей и подростков в социально-значимых региональных проектах </t>
  </si>
  <si>
    <t>Средства на организацию участия детей и подростков в социально-значимых региональных проектах за счет средств местного бюджета</t>
  </si>
  <si>
    <t>07301S0670</t>
  </si>
  <si>
    <t>07301S0000</t>
  </si>
  <si>
    <t>Средства на обеспечение жильем молодых семей без привлечения средств федерального бюджета за счет средств местного бюджета</t>
  </si>
  <si>
    <t>1210111040</t>
  </si>
  <si>
    <t>Средства на укрепление материально-технической базы муниципальных дошкольных образовательных учреждений</t>
  </si>
  <si>
    <t>1210110920</t>
  </si>
  <si>
    <t>Средства на реализацию мероприятий по обращениям, поступающим к депутатам Законодательного Собрания Тверской области</t>
  </si>
  <si>
    <t>Средства на организацию подвоза учащихся общеобразовательных учреждений к месту обучения и обратно</t>
  </si>
  <si>
    <t>Средства на укрепление материально-технической базы муниципальных общеобразовательных учреждений</t>
  </si>
  <si>
    <t>Средства на повышение заработной платы педагогическим работникам муниципальных организаций дополнительного образования</t>
  </si>
  <si>
    <t>1140110000</t>
  </si>
  <si>
    <t>1140110690</t>
  </si>
  <si>
    <t>1110110000</t>
  </si>
  <si>
    <t>Средства областного бюджета на повышение заработной платы работников муниципальных учреждений культуры Тверской области</t>
  </si>
  <si>
    <t>1120110000</t>
  </si>
  <si>
    <t>0130110000</t>
  </si>
  <si>
    <t>0130110320</t>
  </si>
  <si>
    <t>Средства на поддержку редакций районных и городских газет</t>
  </si>
  <si>
    <t xml:space="preserve">Предоставление субсидий на обеспечение жильём молодых семей </t>
  </si>
  <si>
    <t>0510240000</t>
  </si>
  <si>
    <t>0510240010</t>
  </si>
  <si>
    <t>11101L5193</t>
  </si>
  <si>
    <t>11101L5194</t>
  </si>
  <si>
    <t>Расходы на обеспечение поддержки отрасли культуры по направлению "Государственная поддержка лучших муниципальных учреждений культуры, находящихся на территориях сельских поселений Тверской области"</t>
  </si>
  <si>
    <t>Расходы на обеспечение поддержки отрасли культуры по направлению "Государственная поддержка лучших  работников муниципальных учреждений культуры, находящихся на территориях сельских поселений Тверской области"</t>
  </si>
  <si>
    <t>11201L0000</t>
  </si>
  <si>
    <t>11201L5191</t>
  </si>
  <si>
    <t>11201L5192</t>
  </si>
  <si>
    <t>11201L5193</t>
  </si>
  <si>
    <t>11201L5194</t>
  </si>
  <si>
    <t>Расходы на обеспечение поддержки отрасли культуры для проведения мероприятий по комплектованию книжных фондов муниципальных общедоступных библиотек Тверской области</t>
  </si>
  <si>
    <t>Расходы на обеспечение поддержки отрасли культуры по направлению "Проведение мероприятий по подключению муниципальных общедоступных библиотек Тверской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оцифровки"</t>
  </si>
  <si>
    <t>1120110680</t>
  </si>
  <si>
    <t>1110110680</t>
  </si>
  <si>
    <t>11101S0000</t>
  </si>
  <si>
    <t>11101S0680</t>
  </si>
  <si>
    <t>Средства для обеспечения софинансирования расходов на повышение заработной платы работникам муниципальных учреждений культуры</t>
  </si>
  <si>
    <t>11201S0000</t>
  </si>
  <si>
    <t>11201S0680</t>
  </si>
  <si>
    <t>11401S0000</t>
  </si>
  <si>
    <t>11401S0690</t>
  </si>
  <si>
    <t>Средства для обеспечения софинансирования расходов на повышение заработной платы  педагогическим работникам муниципальныхорганизаций дополнительного образования</t>
  </si>
  <si>
    <t>12301S0000</t>
  </si>
  <si>
    <t>12301S0690</t>
  </si>
  <si>
    <t>1010220070</t>
  </si>
  <si>
    <t>Расходы, связанные с выполнением функций и полномочий учредителя в отношении муниципальных унитарных предприятий</t>
  </si>
  <si>
    <t>0510320000</t>
  </si>
  <si>
    <t>0510320010</t>
  </si>
  <si>
    <t xml:space="preserve">Расходы на выполнение отдельных мероприятий, в целях обеспечения безопасности дорожного движения на автомобильных дорогах общего пользования местного значения Максатихинского района 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</si>
  <si>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</t>
  </si>
  <si>
    <t>051R000000</t>
  </si>
  <si>
    <t>Национальный проект "Безопасные и качественные автомобильные дороги"</t>
  </si>
  <si>
    <t>051R300000</t>
  </si>
  <si>
    <t>Федеральный проект "Безопасность дорожного движения"</t>
  </si>
  <si>
    <t>051R310000</t>
  </si>
  <si>
    <t>051R311090</t>
  </si>
  <si>
    <t>051R3S0000</t>
  </si>
  <si>
    <t>051R3S1090</t>
  </si>
  <si>
    <t>0730110000</t>
  </si>
  <si>
    <t>0730110670</t>
  </si>
  <si>
    <t xml:space="preserve">Средства на обеспечение жильем молодых семей без привлечения средств федерального бюджета </t>
  </si>
  <si>
    <t>Установка автопавильонов на автодорогах местного значения за счет средств межбюджетных трансфертов, передаваемых из бюджетов поселений на исполнение полномочий</t>
  </si>
  <si>
    <t>2110220030</t>
  </si>
  <si>
    <t>Выполнение работ по капитальному ремонту объектов водоснабжения за счет средств местного бюджета</t>
  </si>
  <si>
    <t>0510240030</t>
  </si>
  <si>
    <t>2110240000</t>
  </si>
  <si>
    <t>2110240020</t>
  </si>
  <si>
    <t>Выполнение работ по  ремонту и содержанию объектов теплоснабжения за счет средств  бюджетов поселений</t>
  </si>
  <si>
    <t>0520120040</t>
  </si>
  <si>
    <t>Организация транспортного обслуживания населения на муниципальных  маршрутах регулярных перевозок по регулируемым тарифам в части оформления карт маршрутов</t>
  </si>
  <si>
    <t>Распределение бюджетных ассигнований местного бюджета по разделам и подразделам  классификации  расходов бюджетов  на 2020 год  и на плановый период 2021 и 2022 годов</t>
  </si>
  <si>
    <t>2022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</si>
  <si>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  на 2020 год и на плановый период 2021 и 2022годов</t>
  </si>
  <si>
    <t>Распределение бюджетных ассигнований местного бюджета  по разделам, 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 и на плановый период 2021 и 2022 годов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</si>
  <si>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 видов расходов классификации расходов бюджета на 2020 год и плановый период 2021 и2022 годов</t>
  </si>
  <si>
    <t>Приложение №  8          к Решению от   00.12.2019г. № 30      "О бюджете муниципального образования Тверской области "Максатихинский район" на 2020 год и на плановый период 2021 и 2022 годов"</t>
  </si>
  <si>
    <t>Приложение №  10          к Решению от   00.12.2019г. № 30      "О бюджете муниципального образования Тверской области "Максатихинский район" на 2020 год и на плановый период 2021 и 2022 годов"</t>
  </si>
  <si>
    <t>Приложение №  9          к Решению от   00.12.2019г. № 30      "О бюджете муниципального образования Тверской области "Максатихинский район" на 2020 год и на плановый период 2021 и 2022 годов"</t>
  </si>
  <si>
    <t>Приложение №  11         к Решению от   00.12.2019г. № 30      "О бюджете муниципального образования Тверской области "Максатихинский район" на 2020 год и на плановый период 2021 и 2022 годов"</t>
  </si>
  <si>
    <t>МП "Молодежная политика в Максатихинском районе на 2020-2025 годы"</t>
  </si>
  <si>
    <t>0710200000</t>
  </si>
  <si>
    <t>Развитие инновационных форм и методов патриотической работы с молодежью</t>
  </si>
  <si>
    <t>0710220000</t>
  </si>
  <si>
    <t>0710220010</t>
  </si>
  <si>
    <t>Проведение семинаров-практикумов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</t>
  </si>
  <si>
    <t>0750000000</t>
  </si>
  <si>
    <t>Меры противодействия злоупотреблению наркотическими средствами, психотворными веществами и их незаконному обороту в Максатихинско районе</t>
  </si>
  <si>
    <t>0750100000</t>
  </si>
  <si>
    <t>Формирование системы противодействия распространению наркомании и токсикомании в районе</t>
  </si>
  <si>
    <t>0750120000</t>
  </si>
  <si>
    <t>0750120010</t>
  </si>
  <si>
    <t>0760000000</t>
  </si>
  <si>
    <t>Меры противодействия развития ксенофобии, экстремизма и терроризма в Максатихинско районе</t>
  </si>
  <si>
    <t>0760100000</t>
  </si>
  <si>
    <t>Формирование системы противодействия развития ксенофобии, экстремизма и терроризма в Максатихинском районе</t>
  </si>
  <si>
    <t>0760120000</t>
  </si>
  <si>
    <t>0760120010</t>
  </si>
  <si>
    <t>Проведение психологами  групповых консультаций по вопросам профилактики правонарушений, употребления психоактивных веществ и формирования ценностного отношения к здоровью подростков</t>
  </si>
  <si>
    <t>МП "Молодежная политика в Максатихинском районе на  2020-2025 годы"</t>
  </si>
  <si>
    <t xml:space="preserve">    МП "Молодежная политика в Максатихинском районе на 2020-2025 годы"</t>
  </si>
  <si>
    <t>МП "Социальная поддержка и защита населения Максатихинского района на 2020-2025 годы"</t>
  </si>
  <si>
    <t>Кибербезопасность</t>
  </si>
  <si>
    <t>МП "Муниципальное управление на территории Максатихинского района на 2020-2025 годы"</t>
  </si>
  <si>
    <t>МП "Управление муниципальным имуществом муниципального образования "Максатихинский район" Тверской области на  2020-2025 годы"</t>
  </si>
  <si>
    <t>0510400000</t>
  </si>
  <si>
    <t>0510410000</t>
  </si>
  <si>
    <t>0510411020</t>
  </si>
  <si>
    <t>051041S000</t>
  </si>
  <si>
    <t>05104S1020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</si>
  <si>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</si>
  <si>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</si>
  <si>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Приведение в нормативное состояние дворовых территорий многоквартирных домов, проездов к дворовым территориям многоквартирных домов населенных пунктов за счет капитального ремонта и ремонта</t>
  </si>
  <si>
    <t>МП "Жилищно-коммунальное хозяйство и энергетика Максатихинского района Тверской области на 2020-2025 годы"</t>
  </si>
  <si>
    <t>МП "Развитие системы дошкольного, общего и дополнительного образования муниципального образования "Максатихинский район" на 2020-2025годы"</t>
  </si>
  <si>
    <t>Развитие средств массовой информации муниципального образования "Максатихинский район" Тверской области на 2020-2025 годы</t>
  </si>
  <si>
    <t>МП "Сельское хозяйство Максатихинского района на 2020-2025 годы"</t>
  </si>
  <si>
    <t>МП "Управление муниципальным имуществом муниципального образования "Максатихинский район" Тверской области на 2020-2025 годы"</t>
  </si>
  <si>
    <t>Средства поселений</t>
  </si>
  <si>
    <t>Подготовка и выдача градостроительных планов земельных участков за счет средств поселений</t>
  </si>
  <si>
    <t>1020200000</t>
  </si>
  <si>
    <t>1020240000</t>
  </si>
  <si>
    <t>1020240010</t>
  </si>
  <si>
    <t>Создание условий для строительства на территории Максатихинского района</t>
  </si>
  <si>
    <t>МП "Развитие отрасли культура Максатихинского района Тверской области на 2020-2025 годы"</t>
  </si>
  <si>
    <t>1140120030</t>
  </si>
  <si>
    <t>МП "Развитие физической культуры и спорта на территории Максатихинского района на 2020-2025 годы"</t>
  </si>
  <si>
    <t>0930220030</t>
  </si>
  <si>
    <t>МП "Развитие системы дошкольного, общего и дополнительного образования муниципального образования "Максатихинский район" на 2020-2025 годы"</t>
  </si>
  <si>
    <t xml:space="preserve">    МП "Сельское хозяйство Максатихинского района на 2020-2025 годы"</t>
  </si>
  <si>
    <t xml:space="preserve">    МП "Развитие системы дошкольного, общего и дополнительного образования муниципального образования "Максатихинский район" на 2020-2025 годы"</t>
  </si>
  <si>
    <t>1230000000</t>
  </si>
  <si>
    <t xml:space="preserve">      Доступность дополнительного образования в муниципальных учреждениях</t>
  </si>
  <si>
    <t>1230100000</t>
  </si>
  <si>
    <t xml:space="preserve">        Обеспечение доступности дополнительного образования в муниципальных учреждениях</t>
  </si>
  <si>
    <t>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</si>
  <si>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0190259302</t>
  </si>
  <si>
    <t>Расходы на осуществление переданных полномочий Российской Федерации на государственную регистрацию актов гражданского состояния (в части предоставления субвенции бюджетам муниципальных образований Тверской области)</t>
  </si>
  <si>
    <t>1330000000</t>
  </si>
  <si>
    <t>Обеспечение социально-экономического прогнозирования и планирования</t>
  </si>
  <si>
    <t>1330100000</t>
  </si>
  <si>
    <t>Анализ и мониторинг развития социально-экономических процессов, направленных на устойчивое развитие района</t>
  </si>
  <si>
    <t>1330150000</t>
  </si>
  <si>
    <t>1330154690</t>
  </si>
  <si>
    <t>Средства на проведение Всероссийской переписи населения 2020 года</t>
  </si>
  <si>
    <t>2130000000</t>
  </si>
  <si>
    <t>2130100000</t>
  </si>
  <si>
    <t>2130110000</t>
  </si>
  <si>
    <t>2130111180</t>
  </si>
  <si>
    <t>Создание условий для благоустройства территории муниципального образования</t>
  </si>
  <si>
    <t>Реализация региональной программы по приобретению и установке детских игровых комплексов</t>
  </si>
  <si>
    <t>Средства на приобретение и установку детских игровых комплексов</t>
  </si>
  <si>
    <t xml:space="preserve">    МП "Развитие физической культуры и спорта на территории Максатихинского района на 2020-2025 годы"</t>
  </si>
  <si>
    <t xml:space="preserve">    МП "Управление муниципальным имуществом муниципального образования "Максатихинский район" Тверской области на 2020-2025 годы"</t>
  </si>
  <si>
    <t xml:space="preserve">    МП "Развитие отрасли культура Максатихинского района Тверской области на 2020-2025 годы"</t>
  </si>
  <si>
    <t>Создание условий для эффективного функционирования системы исполнительных органов местного самоуправления Максатихинского района на 2020-2025 гг</t>
  </si>
  <si>
    <t>0840000000</t>
  </si>
  <si>
    <t>0840100000</t>
  </si>
  <si>
    <t>0840120000</t>
  </si>
  <si>
    <t>0840120010</t>
  </si>
  <si>
    <t>0840200000</t>
  </si>
  <si>
    <t>0840220000</t>
  </si>
  <si>
    <t>0840220010</t>
  </si>
  <si>
    <t>0820000000</t>
  </si>
  <si>
    <t>0820100000</t>
  </si>
  <si>
    <t>08201R0000</t>
  </si>
  <si>
    <t>08201R0820</t>
  </si>
  <si>
    <t>0820110000</t>
  </si>
  <si>
    <t>0820110820</t>
  </si>
  <si>
    <t>МП "Управление муниципальными финансами, экономикой и совершенствование налоговой политики в Максатихинском районе на 2020-2025 годы"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</si>
</sst>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i/>
      <sz val="10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center" vertical="center" wrapText="1"/>
      <protection/>
    </xf>
    <xf numFmtId="1" fontId="40" fillId="0" borderId="1">
      <alignment horizontal="center" vertical="top" shrinkToFi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1" fillId="0" borderId="1">
      <alignment horizontal="left"/>
      <protection/>
    </xf>
    <xf numFmtId="4" fontId="41" fillId="20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1" fillId="0" borderId="1">
      <alignment vertical="top" wrapText="1"/>
      <protection/>
    </xf>
    <xf numFmtId="4" fontId="41" fillId="21" borderId="1">
      <alignment horizontal="right" vertical="top" shrinkToFi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0" fontId="44" fillId="29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49" fontId="7" fillId="0" borderId="11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169" fontId="6" fillId="0" borderId="11" xfId="70" applyFont="1" applyFill="1" applyBorder="1" applyAlignment="1">
      <alignment horizontal="right" wrapText="1"/>
    </xf>
    <xf numFmtId="169" fontId="6" fillId="0" borderId="11" xfId="7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169" fontId="6" fillId="0" borderId="11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 wrapText="1"/>
    </xf>
    <xf numFmtId="2" fontId="3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79" fontId="11" fillId="0" borderId="11" xfId="0" applyNumberFormat="1" applyFont="1" applyFill="1" applyBorder="1" applyAlignment="1">
      <alignment horizontal="right" wrapText="1"/>
    </xf>
    <xf numFmtId="179" fontId="10" fillId="0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wrapText="1"/>
    </xf>
    <xf numFmtId="2" fontId="11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2" fontId="3" fillId="0" borderId="1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/>
    </xf>
    <xf numFmtId="2" fontId="3" fillId="0" borderId="13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left"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1" fillId="34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justify" wrapText="1"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169" fontId="13" fillId="0" borderId="11" xfId="70" applyFont="1" applyFill="1" applyBorder="1" applyAlignment="1">
      <alignment horizontal="center" wrapText="1"/>
    </xf>
    <xf numFmtId="1" fontId="15" fillId="0" borderId="1" xfId="34" applyNumberFormat="1" applyFont="1" applyProtection="1">
      <alignment horizontal="center" vertical="top" shrinkToFit="1"/>
      <protection/>
    </xf>
    <xf numFmtId="4" fontId="15" fillId="0" borderId="1" xfId="41" applyFont="1" applyFill="1" applyProtection="1">
      <alignment horizontal="right" vertical="top" shrinkToFit="1"/>
      <protection/>
    </xf>
    <xf numFmtId="1" fontId="14" fillId="0" borderId="1" xfId="34" applyNumberFormat="1" applyFont="1" applyProtection="1">
      <alignment horizontal="center" vertical="top" shrinkToFit="1"/>
      <protection/>
    </xf>
    <xf numFmtId="4" fontId="14" fillId="0" borderId="1" xfId="41" applyFont="1" applyFill="1" applyProtection="1">
      <alignment horizontal="right" vertical="top" shrinkToFit="1"/>
      <protection/>
    </xf>
    <xf numFmtId="0" fontId="0" fillId="0" borderId="0" xfId="0" applyAlignment="1">
      <alignment horizontal="left"/>
    </xf>
    <xf numFmtId="0" fontId="15" fillId="0" borderId="1" xfId="40" applyNumberFormat="1" applyFont="1" applyAlignment="1" applyProtection="1">
      <alignment horizontal="left" vertical="top" wrapText="1"/>
      <protection/>
    </xf>
    <xf numFmtId="0" fontId="14" fillId="0" borderId="1" xfId="40" applyNumberFormat="1" applyFont="1" applyAlignment="1" applyProtection="1">
      <alignment horizontal="left" vertical="top" wrapText="1"/>
      <protection/>
    </xf>
    <xf numFmtId="0" fontId="14" fillId="0" borderId="1" xfId="40" applyNumberFormat="1" applyFont="1" applyAlignment="1" applyProtection="1">
      <alignment vertical="top" wrapText="1"/>
      <protection/>
    </xf>
    <xf numFmtId="0" fontId="14" fillId="0" borderId="11" xfId="39" applyFont="1" applyFill="1" applyBorder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wrapText="1"/>
    </xf>
    <xf numFmtId="0" fontId="0" fillId="0" borderId="14" xfId="0" applyFont="1" applyFill="1" applyBorder="1" applyAlignment="1">
      <alignment horizontal="justify" wrapText="1"/>
    </xf>
    <xf numFmtId="0" fontId="15" fillId="0" borderId="1" xfId="35" applyFont="1" applyProtection="1">
      <alignment horizontal="center" vertical="center" wrapText="1"/>
      <protection locked="0"/>
    </xf>
    <xf numFmtId="0" fontId="15" fillId="0" borderId="1" xfId="33" applyFont="1" applyAlignment="1" applyProtection="1">
      <alignment horizontal="center" vertical="center" wrapText="1"/>
      <protection locked="0"/>
    </xf>
    <xf numFmtId="4" fontId="15" fillId="0" borderId="17" xfId="39" applyNumberFormat="1" applyFont="1" applyFill="1" applyBorder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17" fillId="0" borderId="14" xfId="0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justify" wrapText="1"/>
    </xf>
    <xf numFmtId="1" fontId="14" fillId="0" borderId="1" xfId="34" applyNumberFormat="1" applyFont="1" applyFill="1" applyProtection="1">
      <alignment horizontal="center" vertical="top" shrinkToFit="1"/>
      <protection/>
    </xf>
    <xf numFmtId="0" fontId="14" fillId="0" borderId="1" xfId="40" applyNumberFormat="1" applyFont="1" applyFill="1" applyAlignment="1" applyProtection="1">
      <alignment horizontal="left" vertical="top" wrapText="1"/>
      <protection/>
    </xf>
    <xf numFmtId="1" fontId="14" fillId="0" borderId="18" xfId="34" applyNumberFormat="1" applyFont="1" applyBorder="1" applyProtection="1">
      <alignment horizontal="center" vertical="top" shrinkToFit="1"/>
      <protection/>
    </xf>
    <xf numFmtId="0" fontId="14" fillId="0" borderId="18" xfId="40" applyNumberFormat="1" applyFont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justify" wrapText="1"/>
    </xf>
    <xf numFmtId="4" fontId="14" fillId="0" borderId="19" xfId="41" applyFont="1" applyFill="1" applyBorder="1" applyProtection="1">
      <alignment horizontal="right" vertical="top" shrinkToFit="1"/>
      <protection/>
    </xf>
    <xf numFmtId="4" fontId="14" fillId="0" borderId="18" xfId="41" applyFont="1" applyFill="1" applyBorder="1" applyProtection="1">
      <alignment horizontal="right" vertical="top" shrinkToFit="1"/>
      <protection/>
    </xf>
    <xf numFmtId="4" fontId="14" fillId="0" borderId="11" xfId="41" applyFont="1" applyFill="1" applyBorder="1" applyProtection="1">
      <alignment horizontal="right" vertical="top" shrinkToFit="1"/>
      <protection/>
    </xf>
    <xf numFmtId="0" fontId="14" fillId="0" borderId="11" xfId="40" applyNumberFormat="1" applyFont="1" applyBorder="1" applyAlignment="1" applyProtection="1">
      <alignment horizontal="left" vertical="top" wrapText="1"/>
      <protection/>
    </xf>
    <xf numFmtId="0" fontId="18" fillId="0" borderId="1" xfId="40" applyNumberFormat="1" applyFont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center"/>
    </xf>
    <xf numFmtId="169" fontId="17" fillId="0" borderId="11" xfId="70" applyFont="1" applyFill="1" applyBorder="1" applyAlignment="1">
      <alignment horizontal="right" wrapText="1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right"/>
    </xf>
    <xf numFmtId="1" fontId="14" fillId="0" borderId="11" xfId="34" applyNumberFormat="1" applyFont="1" applyBorder="1" applyProtection="1">
      <alignment horizontal="center" vertical="top" shrinkToFit="1"/>
      <protection/>
    </xf>
    <xf numFmtId="0" fontId="0" fillId="0" borderId="0" xfId="0" applyBorder="1" applyAlignment="1">
      <alignment/>
    </xf>
    <xf numFmtId="2" fontId="1" fillId="0" borderId="20" xfId="0" applyNumberFormat="1" applyFont="1" applyFill="1" applyBorder="1" applyAlignment="1" applyProtection="1">
      <alignment horizontal="right"/>
      <protection locked="0"/>
    </xf>
    <xf numFmtId="2" fontId="1" fillId="0" borderId="20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justify" wrapText="1"/>
    </xf>
    <xf numFmtId="4" fontId="15" fillId="0" borderId="1" xfId="41" applyFont="1" applyFill="1" applyProtection="1">
      <alignment horizontal="right" vertical="top" shrinkToFit="1"/>
      <protection/>
    </xf>
    <xf numFmtId="0" fontId="10" fillId="0" borderId="15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18" fillId="0" borderId="1" xfId="34" applyNumberFormat="1" applyFont="1" applyProtection="1">
      <alignment horizontal="center" vertical="top" shrinkToFit="1"/>
      <protection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wrapText="1"/>
    </xf>
    <xf numFmtId="1" fontId="14" fillId="0" borderId="1" xfId="34" applyNumberFormat="1" applyFont="1" applyAlignment="1" applyProtection="1">
      <alignment horizontal="right" vertical="top" shrinkToFit="1"/>
      <protection/>
    </xf>
    <xf numFmtId="0" fontId="0" fillId="0" borderId="0" xfId="0" applyAlignment="1">
      <alignment horizontal="right"/>
    </xf>
    <xf numFmtId="0" fontId="15" fillId="0" borderId="1" xfId="36" applyFont="1" applyAlignment="1" applyProtection="1">
      <alignment horizontal="right" vertical="center" wrapText="1"/>
      <protection locked="0"/>
    </xf>
    <xf numFmtId="1" fontId="15" fillId="0" borderId="1" xfId="34" applyNumberFormat="1" applyFont="1" applyAlignment="1" applyProtection="1">
      <alignment horizontal="right" vertical="top" shrinkToFit="1"/>
      <protection/>
    </xf>
    <xf numFmtId="49" fontId="0" fillId="0" borderId="11" xfId="0" applyNumberFormat="1" applyFont="1" applyFill="1" applyBorder="1" applyAlignment="1">
      <alignment horizontal="right" vertical="center"/>
    </xf>
    <xf numFmtId="1" fontId="14" fillId="0" borderId="11" xfId="34" applyNumberFormat="1" applyFont="1" applyBorder="1" applyAlignment="1" applyProtection="1">
      <alignment horizontal="right" vertical="top" shrinkToFit="1"/>
      <protection/>
    </xf>
    <xf numFmtId="1" fontId="14" fillId="0" borderId="18" xfId="34" applyNumberFormat="1" applyFont="1" applyBorder="1" applyAlignment="1" applyProtection="1">
      <alignment horizontal="right" vertical="top" shrinkToFit="1"/>
      <protection/>
    </xf>
    <xf numFmtId="1" fontId="14" fillId="0" borderId="1" xfId="34" applyNumberFormat="1" applyFont="1" applyFill="1" applyAlignment="1" applyProtection="1">
      <alignment horizontal="right" vertical="top" shrinkToFit="1"/>
      <protection/>
    </xf>
    <xf numFmtId="1" fontId="14" fillId="0" borderId="1" xfId="34" applyNumberFormat="1" applyFont="1" applyAlignment="1" applyProtection="1">
      <alignment horizontal="right" vertical="center" shrinkToFit="1"/>
      <protection/>
    </xf>
    <xf numFmtId="0" fontId="0" fillId="0" borderId="11" xfId="0" applyFont="1" applyBorder="1" applyAlignment="1">
      <alignment horizontal="right"/>
    </xf>
    <xf numFmtId="169" fontId="17" fillId="0" borderId="11" xfId="70" applyFont="1" applyFill="1" applyBorder="1" applyAlignment="1">
      <alignment horizontal="center" wrapText="1"/>
    </xf>
    <xf numFmtId="0" fontId="14" fillId="0" borderId="1" xfId="40" applyNumberFormat="1" applyFont="1" applyAlignment="1" applyProtection="1">
      <alignment horizontal="left" vertical="top" wrapText="1"/>
      <protection/>
    </xf>
    <xf numFmtId="0" fontId="1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>
      <alignment horizontal="right"/>
    </xf>
    <xf numFmtId="0" fontId="20" fillId="0" borderId="11" xfId="40" applyNumberFormat="1" applyFont="1" applyBorder="1" applyAlignment="1" applyProtection="1">
      <alignment horizontal="left" vertical="top" wrapText="1"/>
      <protection/>
    </xf>
    <xf numFmtId="0" fontId="20" fillId="0" borderId="1" xfId="40" applyNumberFormat="1" applyFont="1" applyAlignment="1" applyProtection="1">
      <alignment horizontal="left" vertical="top" wrapText="1"/>
      <protection/>
    </xf>
    <xf numFmtId="0" fontId="19" fillId="0" borderId="14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wrapText="1"/>
    </xf>
    <xf numFmtId="49" fontId="0" fillId="0" borderId="11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2" fontId="1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0" borderId="1" xfId="35" applyNumberFormat="1" applyFont="1" applyProtection="1">
      <alignment horizontal="center" vertical="center" wrapText="1"/>
      <protection/>
    </xf>
    <xf numFmtId="0" fontId="14" fillId="0" borderId="1" xfId="35" applyFont="1" applyProtection="1">
      <alignment horizontal="center" vertical="center" wrapText="1"/>
      <protection locked="0"/>
    </xf>
    <xf numFmtId="0" fontId="14" fillId="0" borderId="1" xfId="36" applyNumberFormat="1" applyFont="1" applyAlignment="1" applyProtection="1">
      <alignment horizontal="right" vertical="center" wrapText="1"/>
      <protection/>
    </xf>
    <xf numFmtId="0" fontId="14" fillId="0" borderId="1" xfId="36" applyFont="1" applyAlignment="1" applyProtection="1">
      <alignment horizontal="right" vertical="center" wrapText="1"/>
      <protection locked="0"/>
    </xf>
    <xf numFmtId="0" fontId="14" fillId="0" borderId="22" xfId="33" applyNumberFormat="1" applyFont="1" applyBorder="1" applyAlignment="1" applyProtection="1">
      <alignment horizontal="center" wrapText="1"/>
      <protection/>
    </xf>
    <xf numFmtId="0" fontId="14" fillId="0" borderId="23" xfId="33" applyFont="1" applyBorder="1" applyAlignment="1" applyProtection="1">
      <alignment horizontal="center" wrapText="1"/>
      <protection locked="0"/>
    </xf>
    <xf numFmtId="0" fontId="14" fillId="0" borderId="11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6" xfId="34"/>
    <cellStyle name="xl28" xfId="35"/>
    <cellStyle name="xl29" xfId="36"/>
    <cellStyle name="xl37" xfId="37"/>
    <cellStyle name="xl40" xfId="38"/>
    <cellStyle name="xl42" xfId="39"/>
    <cellStyle name="xl60" xfId="40"/>
    <cellStyle name="xl6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">
      <selection activeCell="B54" sqref="B54"/>
    </sheetView>
  </sheetViews>
  <sheetFormatPr defaultColWidth="9.00390625" defaultRowHeight="12.75"/>
  <cols>
    <col min="1" max="1" width="6.375" style="23" customWidth="1"/>
    <col min="2" max="2" width="50.875" style="8" customWidth="1"/>
    <col min="3" max="3" width="13.25390625" style="50" customWidth="1"/>
    <col min="4" max="4" width="13.00390625" style="0" customWidth="1"/>
    <col min="5" max="5" width="13.25390625" style="0" customWidth="1"/>
  </cols>
  <sheetData>
    <row r="1" spans="1:8" ht="91.5" customHeight="1">
      <c r="A1" s="13"/>
      <c r="B1" s="73"/>
      <c r="C1" s="102"/>
      <c r="D1" s="206" t="s">
        <v>883</v>
      </c>
      <c r="E1" s="206"/>
      <c r="F1" s="1"/>
      <c r="G1" s="1"/>
      <c r="H1" s="1"/>
    </row>
    <row r="2" spans="1:8" ht="12.75">
      <c r="A2" s="13"/>
      <c r="B2" s="207"/>
      <c r="C2" s="207"/>
      <c r="D2" s="2"/>
      <c r="E2" s="2"/>
      <c r="F2" s="2"/>
      <c r="G2" s="2"/>
      <c r="H2" s="2"/>
    </row>
    <row r="3" spans="1:8" ht="12.75">
      <c r="A3" s="204" t="s">
        <v>878</v>
      </c>
      <c r="B3" s="204"/>
      <c r="C3" s="204"/>
      <c r="D3" s="204"/>
      <c r="E3" s="204"/>
      <c r="F3" s="2"/>
      <c r="G3" s="2"/>
      <c r="H3" s="2"/>
    </row>
    <row r="4" spans="1:5" ht="27.75" customHeight="1">
      <c r="A4" s="205"/>
      <c r="B4" s="205"/>
      <c r="C4" s="205"/>
      <c r="D4" s="205"/>
      <c r="E4" s="205"/>
    </row>
    <row r="5" spans="1:5" ht="12.75">
      <c r="A5" s="208" t="s">
        <v>504</v>
      </c>
      <c r="B5" s="210" t="s">
        <v>507</v>
      </c>
      <c r="C5" s="203" t="s">
        <v>508</v>
      </c>
      <c r="D5" s="203"/>
      <c r="E5" s="203"/>
    </row>
    <row r="6" spans="1:5" ht="12.75">
      <c r="A6" s="209"/>
      <c r="B6" s="211"/>
      <c r="C6" s="202" t="s">
        <v>468</v>
      </c>
      <c r="D6" s="202" t="s">
        <v>745</v>
      </c>
      <c r="E6" s="202" t="s">
        <v>879</v>
      </c>
    </row>
    <row r="7" spans="1:5" ht="12.75">
      <c r="A7" s="209"/>
      <c r="B7" s="211"/>
      <c r="C7" s="202"/>
      <c r="D7" s="202"/>
      <c r="E7" s="202"/>
    </row>
    <row r="8" spans="1:5" ht="12.75">
      <c r="A8" s="74"/>
      <c r="B8" s="75" t="s">
        <v>56</v>
      </c>
      <c r="C8" s="76">
        <f>C9+C17+C20+C29+C36+C39+C43+C46+C48+C26</f>
        <v>373972</v>
      </c>
      <c r="D8" s="76">
        <f>D9+D17+D20+D29+D36+D39+D43+D46+D48+D26</f>
        <v>368083.3</v>
      </c>
      <c r="E8" s="76">
        <f>E9+E17+E20+E29+E36+E39+E43+E46+E48+E26</f>
        <v>360364.5</v>
      </c>
    </row>
    <row r="9" spans="1:5" s="5" customFormat="1" ht="12.75">
      <c r="A9" s="77" t="s">
        <v>511</v>
      </c>
      <c r="B9" s="78" t="s">
        <v>518</v>
      </c>
      <c r="C9" s="76">
        <f>C10+C11+C13+C15+C16+C12+C14</f>
        <v>40109.799999999996</v>
      </c>
      <c r="D9" s="76">
        <f>D10+D11+D13+D15+D16+D12+D14</f>
        <v>35281.9</v>
      </c>
      <c r="E9" s="76">
        <f>E10+E11+E13+E15+E16+E12+E14</f>
        <v>33464.4</v>
      </c>
    </row>
    <row r="10" spans="1:5" s="7" customFormat="1" ht="25.5">
      <c r="A10" s="79" t="s">
        <v>509</v>
      </c>
      <c r="B10" s="150" t="s">
        <v>59</v>
      </c>
      <c r="C10" s="81">
        <f>'Прил.№ 9'!E10</f>
        <v>1483</v>
      </c>
      <c r="D10" s="81">
        <f>'Прил.№ 9'!F10</f>
        <v>1483</v>
      </c>
      <c r="E10" s="81">
        <f>'Прил.№ 9'!G10</f>
        <v>1483</v>
      </c>
    </row>
    <row r="11" spans="1:5" s="7" customFormat="1" ht="38.25">
      <c r="A11" s="79" t="s">
        <v>512</v>
      </c>
      <c r="B11" s="80" t="s">
        <v>26</v>
      </c>
      <c r="C11" s="81">
        <f>'Прил.№ 9'!E17</f>
        <v>17444.7</v>
      </c>
      <c r="D11" s="81">
        <f>'Прил.№ 9'!F17</f>
        <v>17444.7</v>
      </c>
      <c r="E11" s="81">
        <f>'Прил.№ 9'!G17</f>
        <v>16444.7</v>
      </c>
    </row>
    <row r="12" spans="1:5" s="7" customFormat="1" ht="12.75">
      <c r="A12" s="79" t="s">
        <v>500</v>
      </c>
      <c r="B12" s="83" t="s">
        <v>501</v>
      </c>
      <c r="C12" s="81">
        <f>'Прил.№ 9'!E38</f>
        <v>8.2</v>
      </c>
      <c r="D12" s="81">
        <f>'Прил.№ 9'!F38</f>
        <v>8.9</v>
      </c>
      <c r="E12" s="81">
        <f>'Прил.№ 9'!G38</f>
        <v>51.8</v>
      </c>
    </row>
    <row r="13" spans="1:5" s="7" customFormat="1" ht="38.25">
      <c r="A13" s="84" t="s">
        <v>51</v>
      </c>
      <c r="B13" s="83" t="str">
        <f>'Прил.№ 9'!D45</f>
        <v>Обеспечение деятельности  финансовых, налоговых и таможенных органов и органов финансового (финансово-бюджетного) надзора</v>
      </c>
      <c r="C13" s="81">
        <f>'Прил.№ 9'!E45</f>
        <v>8504.2</v>
      </c>
      <c r="D13" s="81">
        <f>'Прил.№ 9'!F45</f>
        <v>8504.2</v>
      </c>
      <c r="E13" s="81">
        <f>'Прил.№ 9'!G45</f>
        <v>8204.2</v>
      </c>
    </row>
    <row r="14" spans="1:5" s="7" customFormat="1" ht="12.75">
      <c r="A14" s="84" t="s">
        <v>374</v>
      </c>
      <c r="B14" s="101" t="s">
        <v>375</v>
      </c>
      <c r="C14" s="81">
        <f>'Прил.№ 9'!E63</f>
        <v>0</v>
      </c>
      <c r="D14" s="81">
        <f>'Прил.№ 9'!F63</f>
        <v>0</v>
      </c>
      <c r="E14" s="81">
        <f>'Прил.№ 9'!G63</f>
        <v>0</v>
      </c>
    </row>
    <row r="15" spans="1:5" s="7" customFormat="1" ht="12.75">
      <c r="A15" s="84" t="s">
        <v>61</v>
      </c>
      <c r="B15" s="85" t="s">
        <v>519</v>
      </c>
      <c r="C15" s="81">
        <f>'Прил.№ 9'!E69</f>
        <v>200</v>
      </c>
      <c r="D15" s="81">
        <f>'Прил.№ 9'!F69</f>
        <v>200</v>
      </c>
      <c r="E15" s="81">
        <f>'Прил.№ 9'!G69</f>
        <v>200</v>
      </c>
    </row>
    <row r="16" spans="1:5" s="7" customFormat="1" ht="12.75">
      <c r="A16" s="84" t="s">
        <v>66</v>
      </c>
      <c r="B16" s="85" t="s">
        <v>520</v>
      </c>
      <c r="C16" s="81">
        <f>'Прил.№ 9'!E75</f>
        <v>12469.699999999999</v>
      </c>
      <c r="D16" s="81">
        <f>'Прил.№ 9'!F75</f>
        <v>7641.1</v>
      </c>
      <c r="E16" s="81">
        <f>'Прил.№ 9'!G75</f>
        <v>7080.7</v>
      </c>
    </row>
    <row r="17" spans="1:5" s="5" customFormat="1" ht="25.5">
      <c r="A17" s="77" t="s">
        <v>513</v>
      </c>
      <c r="B17" s="90" t="s">
        <v>521</v>
      </c>
      <c r="C17" s="76">
        <f>C18+C19</f>
        <v>3441.5</v>
      </c>
      <c r="D17" s="76">
        <f>D18+D19</f>
        <v>2547.3</v>
      </c>
      <c r="E17" s="76">
        <f>E18+E19</f>
        <v>2547.3</v>
      </c>
    </row>
    <row r="18" spans="1:5" s="5" customFormat="1" ht="12.75">
      <c r="A18" s="79" t="s">
        <v>90</v>
      </c>
      <c r="B18" s="86" t="s">
        <v>91</v>
      </c>
      <c r="C18" s="81">
        <f>'Прил.№ 9'!E147</f>
        <v>1401.5</v>
      </c>
      <c r="D18" s="81">
        <f>'Прил.№ 9'!F147</f>
        <v>507.3</v>
      </c>
      <c r="E18" s="81">
        <f>'Прил.№ 9'!G147</f>
        <v>507.3</v>
      </c>
    </row>
    <row r="19" spans="1:5" s="7" customFormat="1" ht="25.5">
      <c r="A19" s="79" t="s">
        <v>514</v>
      </c>
      <c r="B19" s="80" t="str">
        <f>'Прил.№10'!E100</f>
        <v>Защита населения и территории от чрезвычайных ситуаций природного и техногенного характера, гражданская оборона</v>
      </c>
      <c r="C19" s="81">
        <f>'Прил.№ 9'!E155</f>
        <v>2040</v>
      </c>
      <c r="D19" s="81">
        <f>'Прил.№ 9'!F155</f>
        <v>2040</v>
      </c>
      <c r="E19" s="81">
        <f>'Прил.№ 9'!G155</f>
        <v>2040</v>
      </c>
    </row>
    <row r="20" spans="1:5" s="5" customFormat="1" ht="12.75">
      <c r="A20" s="77" t="s">
        <v>515</v>
      </c>
      <c r="B20" s="78" t="s">
        <v>7</v>
      </c>
      <c r="C20" s="76">
        <f>C22+C23+C25+C24+C21</f>
        <v>54487.200000000004</v>
      </c>
      <c r="D20" s="76">
        <f>D22+D23+D25+D24+D21</f>
        <v>61246.8</v>
      </c>
      <c r="E20" s="76">
        <f>E22+E23+E25+E24+E21</f>
        <v>62944.100000000006</v>
      </c>
    </row>
    <row r="21" spans="1:5" s="5" customFormat="1" ht="12.75">
      <c r="A21" s="84" t="s">
        <v>97</v>
      </c>
      <c r="B21" s="85" t="s">
        <v>134</v>
      </c>
      <c r="C21" s="81">
        <f>'Прил.№ 9'!E188</f>
        <v>150</v>
      </c>
      <c r="D21" s="81">
        <f>'Прил.№ 9'!F188</f>
        <v>150</v>
      </c>
      <c r="E21" s="81">
        <f>'Прил.№ 9'!G188</f>
        <v>100</v>
      </c>
    </row>
    <row r="22" spans="1:5" s="7" customFormat="1" ht="12.75">
      <c r="A22" s="84" t="s">
        <v>516</v>
      </c>
      <c r="B22" s="85" t="s">
        <v>8</v>
      </c>
      <c r="C22" s="81">
        <f>'Прил.№ 9'!E195</f>
        <v>0</v>
      </c>
      <c r="D22" s="81">
        <f>'Прил.№ 9'!F195</f>
        <v>0</v>
      </c>
      <c r="E22" s="81">
        <f>'Прил.№ 9'!G195</f>
        <v>0</v>
      </c>
    </row>
    <row r="23" spans="1:5" s="7" customFormat="1" ht="12.75">
      <c r="A23" s="84" t="s">
        <v>517</v>
      </c>
      <c r="B23" s="85" t="s">
        <v>9</v>
      </c>
      <c r="C23" s="81">
        <f>'Прил.№ 9'!E202</f>
        <v>5701</v>
      </c>
      <c r="D23" s="81">
        <f>'Прил.№ 9'!F202</f>
        <v>5108.7</v>
      </c>
      <c r="E23" s="81">
        <f>'Прил.№ 9'!G202</f>
        <v>5535.7</v>
      </c>
    </row>
    <row r="24" spans="1:5" s="7" customFormat="1" ht="12.75">
      <c r="A24" s="84" t="s">
        <v>75</v>
      </c>
      <c r="B24" s="85" t="s">
        <v>77</v>
      </c>
      <c r="C24" s="81">
        <f>'Прил.№ 9'!E217</f>
        <v>48606.200000000004</v>
      </c>
      <c r="D24" s="81">
        <f>'Прил.№ 9'!F217</f>
        <v>55958.100000000006</v>
      </c>
      <c r="E24" s="81">
        <f>'Прил.№ 9'!G217</f>
        <v>57278.40000000001</v>
      </c>
    </row>
    <row r="25" spans="1:5" s="7" customFormat="1" ht="12.75">
      <c r="A25" s="84" t="s">
        <v>62</v>
      </c>
      <c r="B25" s="85" t="s">
        <v>10</v>
      </c>
      <c r="C25" s="81">
        <f>'Прил.№ 9'!E261</f>
        <v>30</v>
      </c>
      <c r="D25" s="81">
        <f>'Прил.№ 9'!F261</f>
        <v>30</v>
      </c>
      <c r="E25" s="81">
        <f>'Прил.№ 9'!G261</f>
        <v>30</v>
      </c>
    </row>
    <row r="26" spans="1:5" s="5" customFormat="1" ht="12.75">
      <c r="A26" s="77" t="s">
        <v>721</v>
      </c>
      <c r="B26" s="150" t="s">
        <v>722</v>
      </c>
      <c r="C26" s="76">
        <f>C27+C28</f>
        <v>2980</v>
      </c>
      <c r="D26" s="76">
        <f>D27+D28</f>
        <v>907.2</v>
      </c>
      <c r="E26" s="76">
        <f>E27+E28</f>
        <v>30</v>
      </c>
    </row>
    <row r="27" spans="1:5" s="7" customFormat="1" ht="12.75">
      <c r="A27" s="84" t="s">
        <v>723</v>
      </c>
      <c r="B27" s="174" t="s">
        <v>724</v>
      </c>
      <c r="C27" s="81">
        <f>'Прил.№ 9'!E276</f>
        <v>1980</v>
      </c>
      <c r="D27" s="81">
        <f>'Прил.№ 9'!F276</f>
        <v>907.2</v>
      </c>
      <c r="E27" s="81">
        <f>'Прил.№ 9'!G276</f>
        <v>30</v>
      </c>
    </row>
    <row r="28" spans="1:5" s="7" customFormat="1" ht="12.75">
      <c r="A28" s="84" t="s">
        <v>772</v>
      </c>
      <c r="B28" s="174" t="s">
        <v>773</v>
      </c>
      <c r="C28" s="81">
        <f>'Прил.№ 9'!E292</f>
        <v>1000</v>
      </c>
      <c r="D28" s="81">
        <f>'Прил.№ 9'!F292</f>
        <v>0</v>
      </c>
      <c r="E28" s="81">
        <f>'Прил.№ 9'!G292</f>
        <v>0</v>
      </c>
    </row>
    <row r="29" spans="1:5" s="5" customFormat="1" ht="12.75">
      <c r="A29" s="77" t="s">
        <v>11</v>
      </c>
      <c r="B29" s="78" t="s">
        <v>12</v>
      </c>
      <c r="C29" s="76">
        <f>C30+C31+C33+C34+C35+C32</f>
        <v>208547.7</v>
      </c>
      <c r="D29" s="76">
        <f>D30+D31+D33+D34+D35+D32</f>
        <v>208891.9</v>
      </c>
      <c r="E29" s="76">
        <f>E30+E31+E33+E34+E35+E32</f>
        <v>205991.9</v>
      </c>
    </row>
    <row r="30" spans="1:5" s="7" customFormat="1" ht="12.75">
      <c r="A30" s="84" t="s">
        <v>49</v>
      </c>
      <c r="B30" s="83" t="s">
        <v>50</v>
      </c>
      <c r="C30" s="81">
        <f>'Прил.№ 9'!E305</f>
        <v>73181.4</v>
      </c>
      <c r="D30" s="81">
        <f>'Прил.№ 9'!F305</f>
        <v>73183.7</v>
      </c>
      <c r="E30" s="81">
        <f>'Прил.№ 9'!G305</f>
        <v>72083.7</v>
      </c>
    </row>
    <row r="31" spans="1:5" s="7" customFormat="1" ht="12.75">
      <c r="A31" s="84" t="s">
        <v>44</v>
      </c>
      <c r="B31" s="83" t="s">
        <v>45</v>
      </c>
      <c r="C31" s="81">
        <f>'Прил.№ 9'!E326</f>
        <v>114755.6</v>
      </c>
      <c r="D31" s="81">
        <f>'Прил.№ 9'!F326</f>
        <v>115115.1</v>
      </c>
      <c r="E31" s="81">
        <f>'Прил.№ 9'!G326</f>
        <v>114115.1</v>
      </c>
    </row>
    <row r="32" spans="1:5" s="7" customFormat="1" ht="12.75">
      <c r="A32" s="84" t="s">
        <v>526</v>
      </c>
      <c r="B32" s="83" t="s">
        <v>527</v>
      </c>
      <c r="C32" s="81">
        <f>'Прил.№ 9'!E353</f>
        <v>10814.5</v>
      </c>
      <c r="D32" s="81">
        <f>'Прил.№ 9'!F353</f>
        <v>10814.5</v>
      </c>
      <c r="E32" s="81">
        <f>'Прил.№ 9'!G353</f>
        <v>10314.5</v>
      </c>
    </row>
    <row r="33" spans="1:5" s="7" customFormat="1" ht="25.5">
      <c r="A33" s="84" t="s">
        <v>54</v>
      </c>
      <c r="B33" s="83" t="str">
        <f>'Прил.№10'!E640</f>
        <v>Профессиональная подготовка, переподготовка и повышение квалификации</v>
      </c>
      <c r="C33" s="81">
        <f>'Прил.№ 9'!E383</f>
        <v>160</v>
      </c>
      <c r="D33" s="81">
        <f>'Прил.№ 9'!F383</f>
        <v>190</v>
      </c>
      <c r="E33" s="81">
        <f>'Прил.№ 9'!G383</f>
        <v>190</v>
      </c>
    </row>
    <row r="34" spans="1:5" s="7" customFormat="1" ht="12.75">
      <c r="A34" s="84" t="s">
        <v>13</v>
      </c>
      <c r="B34" s="83" t="s">
        <v>27</v>
      </c>
      <c r="C34" s="81">
        <f>'Прил.№ 9'!E396</f>
        <v>1248.1</v>
      </c>
      <c r="D34" s="81">
        <f>'Прил.№ 9'!F396</f>
        <v>1248.1</v>
      </c>
      <c r="E34" s="81">
        <f>'Прил.№ 9'!G396</f>
        <v>1248.1</v>
      </c>
    </row>
    <row r="35" spans="1:5" s="7" customFormat="1" ht="12.75">
      <c r="A35" s="84" t="s">
        <v>14</v>
      </c>
      <c r="B35" s="85" t="s">
        <v>15</v>
      </c>
      <c r="C35" s="81">
        <f>'Прил.№ 9'!E443</f>
        <v>8388.1</v>
      </c>
      <c r="D35" s="81">
        <f>'Прил.№ 9'!F443</f>
        <v>8340.5</v>
      </c>
      <c r="E35" s="81">
        <f>'Прил.№ 9'!G443</f>
        <v>8040.5</v>
      </c>
    </row>
    <row r="36" spans="1:5" s="5" customFormat="1" ht="12.75">
      <c r="A36" s="77" t="s">
        <v>16</v>
      </c>
      <c r="B36" s="78" t="s">
        <v>28</v>
      </c>
      <c r="C36" s="76">
        <f>C37+C38</f>
        <v>40194.700000000004</v>
      </c>
      <c r="D36" s="76">
        <f>D37+D38</f>
        <v>39668.600000000006</v>
      </c>
      <c r="E36" s="76">
        <f>E37+E38</f>
        <v>38368.600000000006</v>
      </c>
    </row>
    <row r="37" spans="1:5" s="7" customFormat="1" ht="12.75">
      <c r="A37" s="84" t="s">
        <v>46</v>
      </c>
      <c r="B37" s="83" t="s">
        <v>47</v>
      </c>
      <c r="C37" s="81">
        <f>'Прил.№ 9'!E474</f>
        <v>31892.300000000003</v>
      </c>
      <c r="D37" s="81">
        <f>'Прил.№ 9'!F474</f>
        <v>31392.300000000003</v>
      </c>
      <c r="E37" s="81">
        <f>'Прил.№ 9'!G474</f>
        <v>30292.300000000003</v>
      </c>
    </row>
    <row r="38" spans="1:5" s="7" customFormat="1" ht="12.75">
      <c r="A38" s="79" t="s">
        <v>17</v>
      </c>
      <c r="B38" s="80" t="str">
        <f>'Прил.№10'!E507</f>
        <v>Другие вопросы в области культуры, кинематографии</v>
      </c>
      <c r="C38" s="82">
        <f>'Прил.№ 9'!E552</f>
        <v>8302.4</v>
      </c>
      <c r="D38" s="82">
        <f>'Прил.№ 9'!F552</f>
        <v>8276.3</v>
      </c>
      <c r="E38" s="82">
        <f>'Прил.№ 9'!G552</f>
        <v>8076.299999999999</v>
      </c>
    </row>
    <row r="39" spans="1:5" s="5" customFormat="1" ht="12.75">
      <c r="A39" s="77" t="s">
        <v>18</v>
      </c>
      <c r="B39" s="78" t="s">
        <v>19</v>
      </c>
      <c r="C39" s="87">
        <f>C40+C41+C42</f>
        <v>14803.5</v>
      </c>
      <c r="D39" s="87">
        <f>D40+D41+D42</f>
        <v>13050</v>
      </c>
      <c r="E39" s="87">
        <f>E40+E41+E42</f>
        <v>10878.6</v>
      </c>
    </row>
    <row r="40" spans="1:5" s="7" customFormat="1" ht="12.75">
      <c r="A40" s="84" t="s">
        <v>20</v>
      </c>
      <c r="B40" s="85" t="s">
        <v>21</v>
      </c>
      <c r="C40" s="88">
        <f>'Прил.№ 9'!E572</f>
        <v>1100</v>
      </c>
      <c r="D40" s="88">
        <f>'Прил.№ 9'!F572</f>
        <v>1100</v>
      </c>
      <c r="E40" s="88">
        <f>'Прил.№ 9'!G572</f>
        <v>900</v>
      </c>
    </row>
    <row r="41" spans="1:5" s="7" customFormat="1" ht="12.75">
      <c r="A41" s="84" t="s">
        <v>22</v>
      </c>
      <c r="B41" s="85" t="s">
        <v>23</v>
      </c>
      <c r="C41" s="88">
        <f>'Прил.№ 9'!E579</f>
        <v>5797.1</v>
      </c>
      <c r="D41" s="88">
        <f>'Прил.№ 9'!F579</f>
        <v>6280.8</v>
      </c>
      <c r="E41" s="88">
        <f>'Прил.№ 9'!G579</f>
        <v>5428</v>
      </c>
    </row>
    <row r="42" spans="1:5" s="7" customFormat="1" ht="12.75">
      <c r="A42" s="84" t="s">
        <v>79</v>
      </c>
      <c r="B42" s="85" t="s">
        <v>80</v>
      </c>
      <c r="C42" s="88">
        <f>'Прил.№ 9'!E616</f>
        <v>7906.4</v>
      </c>
      <c r="D42" s="88">
        <f>'Прил.№ 9'!F616</f>
        <v>5669.2</v>
      </c>
      <c r="E42" s="88">
        <f>'Прил.№ 9'!G616</f>
        <v>4550.6</v>
      </c>
    </row>
    <row r="43" spans="1:5" s="5" customFormat="1" ht="12.75">
      <c r="A43" s="77" t="s">
        <v>70</v>
      </c>
      <c r="B43" s="78" t="s">
        <v>63</v>
      </c>
      <c r="C43" s="76">
        <f>C44+C45</f>
        <v>7565.6</v>
      </c>
      <c r="D43" s="76">
        <f>D44+D45</f>
        <v>4647.6</v>
      </c>
      <c r="E43" s="76">
        <f>E44+E45</f>
        <v>4297.6</v>
      </c>
    </row>
    <row r="44" spans="1:5" s="7" customFormat="1" ht="12.75">
      <c r="A44" s="84" t="s">
        <v>81</v>
      </c>
      <c r="B44" s="85" t="s">
        <v>82</v>
      </c>
      <c r="C44" s="81">
        <f>'Прил.№ 9'!E634</f>
        <v>6925.6</v>
      </c>
      <c r="D44" s="81">
        <f>'Прил.№ 9'!F634</f>
        <v>4007.6</v>
      </c>
      <c r="E44" s="81">
        <f>'Прил.№ 9'!G634</f>
        <v>3707.6</v>
      </c>
    </row>
    <row r="45" spans="1:5" s="7" customFormat="1" ht="12.75">
      <c r="A45" s="84" t="s">
        <v>385</v>
      </c>
      <c r="B45" s="101" t="s">
        <v>386</v>
      </c>
      <c r="C45" s="81">
        <f>'Прил.№ 9'!E649</f>
        <v>640</v>
      </c>
      <c r="D45" s="81">
        <f>'Прил.№ 9'!F649</f>
        <v>640</v>
      </c>
      <c r="E45" s="81">
        <f>'Прил.№ 9'!G649</f>
        <v>590</v>
      </c>
    </row>
    <row r="46" spans="1:5" s="5" customFormat="1" ht="12.75">
      <c r="A46" s="89">
        <v>1200</v>
      </c>
      <c r="B46" s="90" t="s">
        <v>69</v>
      </c>
      <c r="C46" s="76">
        <f>SUM(C47:C47)</f>
        <v>1842</v>
      </c>
      <c r="D46" s="76">
        <f>SUM(D47:D47)</f>
        <v>1842</v>
      </c>
      <c r="E46" s="76">
        <f>SUM(E47:E47)</f>
        <v>1842</v>
      </c>
    </row>
    <row r="47" spans="1:5" s="7" customFormat="1" ht="12.75">
      <c r="A47" s="84" t="s">
        <v>83</v>
      </c>
      <c r="B47" s="85" t="s">
        <v>84</v>
      </c>
      <c r="C47" s="81">
        <f>'Прил.№ 9'!E659</f>
        <v>1842</v>
      </c>
      <c r="D47" s="81">
        <f>'Прил.№ 9'!F659</f>
        <v>1842</v>
      </c>
      <c r="E47" s="81">
        <f>'Прил.№ 9'!G659</f>
        <v>1842</v>
      </c>
    </row>
    <row r="48" spans="1:5" s="5" customFormat="1" ht="12.75" hidden="1">
      <c r="A48" s="77" t="s">
        <v>73</v>
      </c>
      <c r="B48" s="90" t="s">
        <v>53</v>
      </c>
      <c r="C48" s="91">
        <f>C49</f>
        <v>0</v>
      </c>
      <c r="D48" s="91">
        <f>D49</f>
        <v>0</v>
      </c>
      <c r="E48" s="91">
        <f>E49</f>
        <v>0</v>
      </c>
    </row>
    <row r="49" spans="1:5" s="7" customFormat="1" ht="25.5" hidden="1">
      <c r="A49" s="84" t="s">
        <v>74</v>
      </c>
      <c r="B49" s="83" t="str">
        <f>'Прил.№10'!E717</f>
        <v>Обслуживание государственного внутреннего и муниципального долга</v>
      </c>
      <c r="C49" s="81">
        <f>'Прил.№ 9'!E670</f>
        <v>0</v>
      </c>
      <c r="D49" s="81">
        <f>'Прил.№ 9'!F670</f>
        <v>0</v>
      </c>
      <c r="E49" s="81">
        <f>'Прил.№ 9'!G670</f>
        <v>0</v>
      </c>
    </row>
    <row r="50" spans="1:3" s="7" customFormat="1" ht="12.75">
      <c r="A50" s="22"/>
      <c r="B50" s="21"/>
      <c r="C50" s="49"/>
    </row>
    <row r="51" spans="1:3" s="7" customFormat="1" ht="12.75">
      <c r="A51" s="22"/>
      <c r="B51" s="21"/>
      <c r="C51" s="49"/>
    </row>
    <row r="52" spans="1:3" s="7" customFormat="1" ht="12.75">
      <c r="A52" s="22"/>
      <c r="B52" s="21"/>
      <c r="C52" s="49"/>
    </row>
    <row r="53" spans="1:3" s="7" customFormat="1" ht="12.75">
      <c r="A53" s="22"/>
      <c r="B53" s="21"/>
      <c r="C53" s="49"/>
    </row>
    <row r="54" spans="1:3" s="7" customFormat="1" ht="12.75">
      <c r="A54" s="22"/>
      <c r="B54" s="21"/>
      <c r="C54" s="49"/>
    </row>
    <row r="55" spans="1:3" s="7" customFormat="1" ht="12.75">
      <c r="A55" s="22"/>
      <c r="B55" s="21"/>
      <c r="C55" s="49"/>
    </row>
    <row r="56" spans="1:3" s="7" customFormat="1" ht="12.75">
      <c r="A56" s="22"/>
      <c r="B56" s="21"/>
      <c r="C56" s="49"/>
    </row>
    <row r="57" spans="1:3" s="7" customFormat="1" ht="12.75">
      <c r="A57" s="22"/>
      <c r="B57" s="21"/>
      <c r="C57" s="49"/>
    </row>
    <row r="58" spans="1:3" s="7" customFormat="1" ht="12.75">
      <c r="A58" s="22"/>
      <c r="B58" s="21"/>
      <c r="C58" s="49"/>
    </row>
    <row r="59" spans="1:3" s="7" customFormat="1" ht="12.75">
      <c r="A59" s="22"/>
      <c r="B59" s="21"/>
      <c r="C59" s="49"/>
    </row>
    <row r="60" spans="1:3" s="7" customFormat="1" ht="12.75">
      <c r="A60" s="22"/>
      <c r="B60" s="21"/>
      <c r="C60" s="49"/>
    </row>
    <row r="61" spans="1:3" s="7" customFormat="1" ht="12.75">
      <c r="A61" s="22"/>
      <c r="B61" s="21"/>
      <c r="C61" s="49"/>
    </row>
    <row r="62" spans="1:3" s="7" customFormat="1" ht="12.75">
      <c r="A62" s="22"/>
      <c r="B62" s="21"/>
      <c r="C62" s="49"/>
    </row>
    <row r="63" spans="1:3" s="7" customFormat="1" ht="12.75">
      <c r="A63" s="22"/>
      <c r="B63" s="21"/>
      <c r="C63" s="49"/>
    </row>
    <row r="64" spans="1:3" s="7" customFormat="1" ht="12.75">
      <c r="A64" s="22"/>
      <c r="B64" s="21"/>
      <c r="C64" s="49"/>
    </row>
    <row r="65" spans="1:3" s="7" customFormat="1" ht="12.75">
      <c r="A65" s="22"/>
      <c r="B65" s="21"/>
      <c r="C65" s="49"/>
    </row>
    <row r="66" spans="1:3" s="7" customFormat="1" ht="12.75">
      <c r="A66" s="22"/>
      <c r="B66" s="21"/>
      <c r="C66" s="49"/>
    </row>
    <row r="67" spans="1:3" s="7" customFormat="1" ht="12.75">
      <c r="A67" s="22"/>
      <c r="B67" s="21"/>
      <c r="C67" s="49"/>
    </row>
    <row r="68" spans="1:3" s="7" customFormat="1" ht="12.75">
      <c r="A68" s="22"/>
      <c r="B68" s="21"/>
      <c r="C68" s="49"/>
    </row>
    <row r="69" spans="1:3" s="7" customFormat="1" ht="12.75">
      <c r="A69" s="22"/>
      <c r="B69" s="21"/>
      <c r="C69" s="49"/>
    </row>
    <row r="70" spans="1:3" s="7" customFormat="1" ht="12.75">
      <c r="A70" s="22"/>
      <c r="B70" s="21"/>
      <c r="C70" s="49"/>
    </row>
    <row r="71" spans="1:3" s="7" customFormat="1" ht="12.75">
      <c r="A71" s="22"/>
      <c r="B71" s="21"/>
      <c r="C71" s="49"/>
    </row>
    <row r="72" spans="1:3" s="7" customFormat="1" ht="12.75">
      <c r="A72" s="22"/>
      <c r="B72" s="21"/>
      <c r="C72" s="49"/>
    </row>
    <row r="73" spans="1:3" s="7" customFormat="1" ht="12.75">
      <c r="A73" s="22"/>
      <c r="B73" s="21"/>
      <c r="C73" s="49"/>
    </row>
    <row r="74" spans="1:3" s="7" customFormat="1" ht="12.75">
      <c r="A74" s="22"/>
      <c r="B74" s="21"/>
      <c r="C74" s="49"/>
    </row>
    <row r="75" spans="1:3" s="7" customFormat="1" ht="12.75">
      <c r="A75" s="22"/>
      <c r="B75" s="21"/>
      <c r="C75" s="49"/>
    </row>
    <row r="76" spans="1:3" s="7" customFormat="1" ht="12.75">
      <c r="A76" s="22"/>
      <c r="B76" s="21"/>
      <c r="C76" s="49"/>
    </row>
    <row r="77" spans="1:3" s="7" customFormat="1" ht="12.75">
      <c r="A77" s="22"/>
      <c r="B77" s="21"/>
      <c r="C77" s="49"/>
    </row>
    <row r="78" spans="1:3" s="7" customFormat="1" ht="12.75">
      <c r="A78" s="22"/>
      <c r="B78" s="21"/>
      <c r="C78" s="49"/>
    </row>
    <row r="79" spans="1:3" s="7" customFormat="1" ht="12.75">
      <c r="A79" s="22"/>
      <c r="B79" s="21"/>
      <c r="C79" s="49"/>
    </row>
    <row r="80" spans="1:3" s="7" customFormat="1" ht="12.75">
      <c r="A80" s="22"/>
      <c r="B80" s="21"/>
      <c r="C80" s="49"/>
    </row>
    <row r="81" spans="1:3" s="7" customFormat="1" ht="12.75">
      <c r="A81" s="22"/>
      <c r="B81" s="21"/>
      <c r="C81" s="49"/>
    </row>
    <row r="82" spans="1:3" s="7" customFormat="1" ht="12.75">
      <c r="A82" s="22"/>
      <c r="B82" s="21"/>
      <c r="C82" s="49"/>
    </row>
    <row r="83" spans="1:3" s="7" customFormat="1" ht="12.75">
      <c r="A83" s="22"/>
      <c r="B83" s="21"/>
      <c r="C83" s="49"/>
    </row>
    <row r="84" spans="1:3" s="7" customFormat="1" ht="12.75">
      <c r="A84" s="22"/>
      <c r="B84" s="21"/>
      <c r="C84" s="49"/>
    </row>
    <row r="85" spans="1:3" s="7" customFormat="1" ht="12.75">
      <c r="A85" s="22"/>
      <c r="B85" s="21"/>
      <c r="C85" s="49"/>
    </row>
    <row r="86" spans="1:3" s="7" customFormat="1" ht="12.75">
      <c r="A86" s="22"/>
      <c r="B86" s="21"/>
      <c r="C86" s="49"/>
    </row>
    <row r="87" spans="1:3" s="7" customFormat="1" ht="12.75">
      <c r="A87" s="22"/>
      <c r="B87" s="21"/>
      <c r="C87" s="49"/>
    </row>
    <row r="88" spans="1:3" s="7" customFormat="1" ht="12.75">
      <c r="A88" s="22"/>
      <c r="B88" s="21"/>
      <c r="C88" s="49"/>
    </row>
    <row r="89" spans="1:3" s="7" customFormat="1" ht="12.75">
      <c r="A89" s="22"/>
      <c r="B89" s="21"/>
      <c r="C89" s="49"/>
    </row>
    <row r="90" spans="1:3" s="7" customFormat="1" ht="12.75">
      <c r="A90" s="22"/>
      <c r="B90" s="21"/>
      <c r="C90" s="49"/>
    </row>
    <row r="91" spans="1:3" s="7" customFormat="1" ht="12.75">
      <c r="A91" s="22"/>
      <c r="B91" s="21"/>
      <c r="C91" s="49"/>
    </row>
    <row r="92" spans="1:3" s="7" customFormat="1" ht="12.75">
      <c r="A92" s="22"/>
      <c r="B92" s="21"/>
      <c r="C92" s="49"/>
    </row>
    <row r="93" spans="1:3" s="7" customFormat="1" ht="12.75">
      <c r="A93" s="22"/>
      <c r="B93" s="21"/>
      <c r="C93" s="49"/>
    </row>
    <row r="94" spans="1:3" s="7" customFormat="1" ht="12.75">
      <c r="A94" s="22"/>
      <c r="B94" s="21"/>
      <c r="C94" s="49"/>
    </row>
    <row r="95" spans="1:3" s="7" customFormat="1" ht="12.75">
      <c r="A95" s="22"/>
      <c r="B95" s="21"/>
      <c r="C95" s="49"/>
    </row>
    <row r="96" spans="1:3" s="7" customFormat="1" ht="12.75">
      <c r="A96" s="22"/>
      <c r="B96" s="21"/>
      <c r="C96" s="49"/>
    </row>
    <row r="97" spans="1:3" s="7" customFormat="1" ht="12.75">
      <c r="A97" s="22"/>
      <c r="B97" s="21"/>
      <c r="C97" s="49"/>
    </row>
    <row r="98" spans="1:3" s="7" customFormat="1" ht="12.75">
      <c r="A98" s="22"/>
      <c r="B98" s="21"/>
      <c r="C98" s="49"/>
    </row>
    <row r="99" spans="1:3" s="7" customFormat="1" ht="12.75">
      <c r="A99" s="22"/>
      <c r="B99" s="21"/>
      <c r="C99" s="49"/>
    </row>
    <row r="100" spans="1:3" s="7" customFormat="1" ht="12.75">
      <c r="A100" s="22"/>
      <c r="B100" s="21"/>
      <c r="C100" s="49"/>
    </row>
    <row r="101" spans="1:3" s="7" customFormat="1" ht="12.75">
      <c r="A101" s="22"/>
      <c r="B101" s="21"/>
      <c r="C101" s="49"/>
    </row>
    <row r="102" spans="1:3" s="7" customFormat="1" ht="12.75">
      <c r="A102" s="22"/>
      <c r="B102" s="21"/>
      <c r="C102" s="49"/>
    </row>
    <row r="103" spans="1:3" s="7" customFormat="1" ht="12.75">
      <c r="A103" s="22"/>
      <c r="B103" s="21"/>
      <c r="C103" s="49"/>
    </row>
    <row r="104" spans="1:3" s="7" customFormat="1" ht="12.75">
      <c r="A104" s="22"/>
      <c r="B104" s="21"/>
      <c r="C104" s="49"/>
    </row>
    <row r="105" spans="1:3" s="7" customFormat="1" ht="12.75">
      <c r="A105" s="22"/>
      <c r="B105" s="21"/>
      <c r="C105" s="49"/>
    </row>
    <row r="106" spans="1:3" s="7" customFormat="1" ht="12.75">
      <c r="A106" s="22"/>
      <c r="B106" s="21"/>
      <c r="C106" s="49"/>
    </row>
    <row r="107" spans="1:3" s="7" customFormat="1" ht="12.75">
      <c r="A107" s="22"/>
      <c r="B107" s="21"/>
      <c r="C107" s="49"/>
    </row>
    <row r="108" spans="1:3" s="7" customFormat="1" ht="12.75">
      <c r="A108" s="22"/>
      <c r="B108" s="21"/>
      <c r="C108" s="49"/>
    </row>
    <row r="109" spans="1:3" s="7" customFormat="1" ht="12.75">
      <c r="A109" s="22"/>
      <c r="B109" s="21"/>
      <c r="C109" s="49"/>
    </row>
    <row r="110" spans="1:3" s="7" customFormat="1" ht="12.75">
      <c r="A110" s="22"/>
      <c r="B110" s="21"/>
      <c r="C110" s="49"/>
    </row>
    <row r="111" spans="1:3" s="7" customFormat="1" ht="12.75">
      <c r="A111" s="22"/>
      <c r="B111" s="21"/>
      <c r="C111" s="49"/>
    </row>
    <row r="112" spans="1:3" s="7" customFormat="1" ht="12.75">
      <c r="A112" s="22"/>
      <c r="B112" s="21"/>
      <c r="C112" s="49"/>
    </row>
    <row r="113" spans="1:3" s="7" customFormat="1" ht="12.75">
      <c r="A113" s="22"/>
      <c r="B113" s="21"/>
      <c r="C113" s="49"/>
    </row>
    <row r="114" spans="1:3" s="7" customFormat="1" ht="12.75">
      <c r="A114" s="22"/>
      <c r="B114" s="21"/>
      <c r="C114" s="49"/>
    </row>
    <row r="115" spans="1:3" s="7" customFormat="1" ht="12.75">
      <c r="A115" s="22"/>
      <c r="B115" s="21"/>
      <c r="C115" s="49"/>
    </row>
    <row r="116" spans="1:3" s="7" customFormat="1" ht="12.75">
      <c r="A116" s="22"/>
      <c r="B116" s="21"/>
      <c r="C116" s="49"/>
    </row>
    <row r="117" spans="1:3" s="7" customFormat="1" ht="12.75">
      <c r="A117" s="22"/>
      <c r="B117" s="21"/>
      <c r="C117" s="49"/>
    </row>
    <row r="118" spans="1:3" s="7" customFormat="1" ht="12.75">
      <c r="A118" s="22"/>
      <c r="B118" s="21"/>
      <c r="C118" s="49"/>
    </row>
    <row r="119" spans="1:3" s="7" customFormat="1" ht="12.75">
      <c r="A119" s="22"/>
      <c r="B119" s="21"/>
      <c r="C119" s="49"/>
    </row>
    <row r="120" spans="1:3" s="7" customFormat="1" ht="12.75">
      <c r="A120" s="22"/>
      <c r="B120" s="21"/>
      <c r="C120" s="49"/>
    </row>
    <row r="121" spans="1:3" s="7" customFormat="1" ht="12.75">
      <c r="A121" s="22"/>
      <c r="B121" s="21"/>
      <c r="C121" s="49"/>
    </row>
    <row r="122" spans="1:3" s="7" customFormat="1" ht="12.75">
      <c r="A122" s="22"/>
      <c r="B122" s="21"/>
      <c r="C122" s="49"/>
    </row>
    <row r="123" spans="1:3" s="7" customFormat="1" ht="12.75">
      <c r="A123" s="22"/>
      <c r="B123" s="21"/>
      <c r="C123" s="49"/>
    </row>
    <row r="124" spans="1:3" s="7" customFormat="1" ht="12.75">
      <c r="A124" s="22"/>
      <c r="B124" s="21"/>
      <c r="C124" s="49"/>
    </row>
    <row r="125" spans="1:3" s="7" customFormat="1" ht="12.75">
      <c r="A125" s="22"/>
      <c r="B125" s="21"/>
      <c r="C125" s="49"/>
    </row>
    <row r="126" spans="1:3" s="7" customFormat="1" ht="12.75">
      <c r="A126" s="22"/>
      <c r="B126" s="21"/>
      <c r="C126" s="49"/>
    </row>
    <row r="127" spans="1:3" s="7" customFormat="1" ht="12.75">
      <c r="A127" s="22"/>
      <c r="B127" s="21"/>
      <c r="C127" s="49"/>
    </row>
    <row r="128" spans="1:3" s="7" customFormat="1" ht="12.75">
      <c r="A128" s="22"/>
      <c r="B128" s="21"/>
      <c r="C128" s="49"/>
    </row>
    <row r="129" spans="1:3" s="7" customFormat="1" ht="12.75">
      <c r="A129" s="22"/>
      <c r="B129" s="21"/>
      <c r="C129" s="49"/>
    </row>
    <row r="130" spans="1:3" s="7" customFormat="1" ht="12.75">
      <c r="A130" s="22"/>
      <c r="B130" s="21"/>
      <c r="C130" s="49"/>
    </row>
    <row r="131" spans="1:3" s="7" customFormat="1" ht="12.75">
      <c r="A131" s="22"/>
      <c r="B131" s="21"/>
      <c r="C131" s="49"/>
    </row>
    <row r="132" spans="1:3" s="7" customFormat="1" ht="12.75">
      <c r="A132" s="22"/>
      <c r="B132" s="21"/>
      <c r="C132" s="49"/>
    </row>
    <row r="133" spans="1:3" s="7" customFormat="1" ht="12.75">
      <c r="A133" s="22"/>
      <c r="B133" s="21"/>
      <c r="C133" s="49"/>
    </row>
    <row r="134" spans="1:3" s="7" customFormat="1" ht="12.75">
      <c r="A134" s="22"/>
      <c r="B134" s="21"/>
      <c r="C134" s="49"/>
    </row>
    <row r="135" spans="1:3" s="7" customFormat="1" ht="12.75">
      <c r="A135" s="22"/>
      <c r="B135" s="21"/>
      <c r="C135" s="49"/>
    </row>
    <row r="136" spans="1:3" s="7" customFormat="1" ht="12.75">
      <c r="A136" s="22"/>
      <c r="B136" s="21"/>
      <c r="C136" s="49"/>
    </row>
    <row r="137" spans="1:3" s="7" customFormat="1" ht="12.75">
      <c r="A137" s="22"/>
      <c r="B137" s="21"/>
      <c r="C137" s="49"/>
    </row>
    <row r="138" spans="1:3" s="7" customFormat="1" ht="12.75">
      <c r="A138" s="22"/>
      <c r="B138" s="21"/>
      <c r="C138" s="49"/>
    </row>
    <row r="139" spans="1:3" s="7" customFormat="1" ht="12.75">
      <c r="A139" s="22"/>
      <c r="B139" s="21"/>
      <c r="C139" s="49"/>
    </row>
    <row r="140" spans="1:3" s="7" customFormat="1" ht="12.75">
      <c r="A140" s="22"/>
      <c r="B140" s="21"/>
      <c r="C140" s="49"/>
    </row>
    <row r="141" spans="1:3" s="7" customFormat="1" ht="12.75">
      <c r="A141" s="22"/>
      <c r="B141" s="21"/>
      <c r="C141" s="49"/>
    </row>
    <row r="142" spans="1:3" s="7" customFormat="1" ht="12.75">
      <c r="A142" s="22"/>
      <c r="B142" s="21"/>
      <c r="C142" s="49"/>
    </row>
    <row r="143" spans="1:3" s="7" customFormat="1" ht="12.75">
      <c r="A143" s="22"/>
      <c r="B143" s="21"/>
      <c r="C143" s="49"/>
    </row>
    <row r="144" spans="1:3" s="7" customFormat="1" ht="12.75">
      <c r="A144" s="22"/>
      <c r="B144" s="21"/>
      <c r="C144" s="49"/>
    </row>
    <row r="145" spans="1:3" s="7" customFormat="1" ht="12.75">
      <c r="A145" s="22"/>
      <c r="B145" s="21"/>
      <c r="C145" s="49"/>
    </row>
    <row r="146" spans="1:3" s="7" customFormat="1" ht="12.75">
      <c r="A146" s="22"/>
      <c r="B146" s="21"/>
      <c r="C146" s="49"/>
    </row>
    <row r="147" spans="1:3" s="7" customFormat="1" ht="12.75">
      <c r="A147" s="22"/>
      <c r="B147" s="21"/>
      <c r="C147" s="49"/>
    </row>
    <row r="148" spans="1:3" s="7" customFormat="1" ht="12.75">
      <c r="A148" s="22"/>
      <c r="B148" s="21"/>
      <c r="C148" s="49"/>
    </row>
    <row r="149" spans="1:3" s="7" customFormat="1" ht="12.75">
      <c r="A149" s="22"/>
      <c r="B149" s="21"/>
      <c r="C149" s="49"/>
    </row>
    <row r="150" spans="1:3" s="7" customFormat="1" ht="12.75">
      <c r="A150" s="22"/>
      <c r="B150" s="21"/>
      <c r="C150" s="49"/>
    </row>
    <row r="151" spans="1:3" s="7" customFormat="1" ht="12.75">
      <c r="A151" s="22"/>
      <c r="B151" s="21"/>
      <c r="C151" s="49"/>
    </row>
    <row r="152" spans="1:3" s="7" customFormat="1" ht="12.75">
      <c r="A152" s="22"/>
      <c r="B152" s="21"/>
      <c r="C152" s="49"/>
    </row>
    <row r="153" spans="1:3" s="7" customFormat="1" ht="12.75">
      <c r="A153" s="22"/>
      <c r="B153" s="21"/>
      <c r="C153" s="49"/>
    </row>
    <row r="154" spans="1:3" s="7" customFormat="1" ht="12.75">
      <c r="A154" s="22"/>
      <c r="B154" s="21"/>
      <c r="C154" s="49"/>
    </row>
    <row r="155" spans="1:3" s="7" customFormat="1" ht="12.75">
      <c r="A155" s="22"/>
      <c r="B155" s="21"/>
      <c r="C155" s="49"/>
    </row>
    <row r="156" spans="1:3" s="7" customFormat="1" ht="12.75">
      <c r="A156" s="22"/>
      <c r="B156" s="21"/>
      <c r="C156" s="49"/>
    </row>
    <row r="157" spans="1:3" s="7" customFormat="1" ht="12.75">
      <c r="A157" s="22"/>
      <c r="B157" s="21"/>
      <c r="C157" s="49"/>
    </row>
    <row r="158" spans="1:3" s="7" customFormat="1" ht="12.75">
      <c r="A158" s="22"/>
      <c r="B158" s="21"/>
      <c r="C158" s="49"/>
    </row>
    <row r="159" spans="1:3" s="7" customFormat="1" ht="12.75">
      <c r="A159" s="22"/>
      <c r="B159" s="21"/>
      <c r="C159" s="49"/>
    </row>
    <row r="160" spans="1:3" s="7" customFormat="1" ht="12.75">
      <c r="A160" s="22"/>
      <c r="B160" s="21"/>
      <c r="C160" s="49"/>
    </row>
    <row r="161" spans="1:3" s="7" customFormat="1" ht="12.75">
      <c r="A161" s="22"/>
      <c r="B161" s="21"/>
      <c r="C161" s="49"/>
    </row>
    <row r="162" spans="1:3" s="7" customFormat="1" ht="12.75">
      <c r="A162" s="22"/>
      <c r="B162" s="21"/>
      <c r="C162" s="49"/>
    </row>
    <row r="163" spans="1:3" s="7" customFormat="1" ht="12.75">
      <c r="A163" s="22"/>
      <c r="B163" s="21"/>
      <c r="C163" s="49"/>
    </row>
    <row r="164" spans="1:3" s="7" customFormat="1" ht="12.75">
      <c r="A164" s="22"/>
      <c r="B164" s="21"/>
      <c r="C164" s="49"/>
    </row>
    <row r="165" spans="1:3" s="7" customFormat="1" ht="12.75">
      <c r="A165" s="22"/>
      <c r="B165" s="21"/>
      <c r="C165" s="49"/>
    </row>
    <row r="166" spans="1:3" s="7" customFormat="1" ht="12.75">
      <c r="A166" s="22"/>
      <c r="B166" s="21"/>
      <c r="C166" s="49"/>
    </row>
    <row r="167" spans="1:3" s="7" customFormat="1" ht="12.75">
      <c r="A167" s="22"/>
      <c r="B167" s="21"/>
      <c r="C167" s="49"/>
    </row>
    <row r="168" spans="1:3" s="7" customFormat="1" ht="12.75">
      <c r="A168" s="22"/>
      <c r="B168" s="21"/>
      <c r="C168" s="49"/>
    </row>
    <row r="169" spans="1:3" s="7" customFormat="1" ht="12.75">
      <c r="A169" s="22"/>
      <c r="B169" s="21"/>
      <c r="C169" s="49"/>
    </row>
    <row r="170" spans="1:3" s="7" customFormat="1" ht="12.75">
      <c r="A170" s="22"/>
      <c r="B170" s="21"/>
      <c r="C170" s="49"/>
    </row>
    <row r="171" spans="1:3" s="7" customFormat="1" ht="12.75">
      <c r="A171" s="22"/>
      <c r="B171" s="21"/>
      <c r="C171" s="49"/>
    </row>
    <row r="172" spans="1:3" s="7" customFormat="1" ht="12.75">
      <c r="A172" s="22"/>
      <c r="B172" s="21"/>
      <c r="C172" s="49"/>
    </row>
  </sheetData>
  <sheetProtection/>
  <mergeCells count="9">
    <mergeCell ref="E6:E7"/>
    <mergeCell ref="C5:E5"/>
    <mergeCell ref="A3:E4"/>
    <mergeCell ref="D1:E1"/>
    <mergeCell ref="B2:C2"/>
    <mergeCell ref="A5:A7"/>
    <mergeCell ref="B5:B7"/>
    <mergeCell ref="C6:C7"/>
    <mergeCell ref="D6:D7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4"/>
  <sheetViews>
    <sheetView tabSelected="1" view="pageBreakPreview" zoomScaleNormal="120" zoomScaleSheetLayoutView="100" workbookViewId="0" topLeftCell="A689">
      <selection activeCell="H704" sqref="H704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1.75390625" style="96" customWidth="1"/>
    <col min="4" max="4" width="5.00390625" style="0" customWidth="1"/>
    <col min="5" max="5" width="54.625" style="4" customWidth="1"/>
    <col min="6" max="6" width="13.625" style="119" customWidth="1"/>
    <col min="7" max="7" width="13.25390625" style="0" customWidth="1"/>
    <col min="8" max="8" width="13.375" style="0" customWidth="1"/>
  </cols>
  <sheetData>
    <row r="1" spans="1:8" ht="90.75" customHeight="1">
      <c r="A1" s="3"/>
      <c r="B1" s="3"/>
      <c r="C1" s="94"/>
      <c r="D1" s="3"/>
      <c r="E1" s="67"/>
      <c r="F1" s="116"/>
      <c r="G1" s="206" t="s">
        <v>884</v>
      </c>
      <c r="H1" s="206"/>
    </row>
    <row r="2" spans="1:9" ht="30" customHeight="1">
      <c r="A2" s="222" t="s">
        <v>880</v>
      </c>
      <c r="B2" s="222"/>
      <c r="C2" s="222"/>
      <c r="D2" s="222"/>
      <c r="E2" s="222"/>
      <c r="F2" s="222"/>
      <c r="G2" s="222"/>
      <c r="H2" s="222"/>
      <c r="I2" s="1"/>
    </row>
    <row r="3" spans="1:9" ht="12.75" customHeight="1">
      <c r="A3" s="222"/>
      <c r="B3" s="222"/>
      <c r="C3" s="222"/>
      <c r="D3" s="222"/>
      <c r="E3" s="222"/>
      <c r="F3" s="222"/>
      <c r="G3" s="222"/>
      <c r="H3" s="222"/>
      <c r="I3" s="2"/>
    </row>
    <row r="4" spans="1:8" ht="12.75">
      <c r="A4" s="223"/>
      <c r="B4" s="223"/>
      <c r="C4" s="223"/>
      <c r="D4" s="223"/>
      <c r="E4" s="223"/>
      <c r="F4" s="223"/>
      <c r="G4" s="223"/>
      <c r="H4" s="223"/>
    </row>
    <row r="5" spans="1:8" ht="12.75">
      <c r="A5" s="216" t="s">
        <v>503</v>
      </c>
      <c r="B5" s="216" t="s">
        <v>504</v>
      </c>
      <c r="C5" s="213" t="s">
        <v>505</v>
      </c>
      <c r="D5" s="216" t="s">
        <v>506</v>
      </c>
      <c r="E5" s="218" t="s">
        <v>507</v>
      </c>
      <c r="F5" s="212" t="s">
        <v>508</v>
      </c>
      <c r="G5" s="212"/>
      <c r="H5" s="212"/>
    </row>
    <row r="6" spans="1:8" ht="12.75">
      <c r="A6" s="217"/>
      <c r="B6" s="217"/>
      <c r="C6" s="214"/>
      <c r="D6" s="217"/>
      <c r="E6" s="219"/>
      <c r="F6" s="220" t="s">
        <v>468</v>
      </c>
      <c r="G6" s="220" t="s">
        <v>745</v>
      </c>
      <c r="H6" s="220" t="s">
        <v>879</v>
      </c>
    </row>
    <row r="7" spans="1:8" ht="12.75">
      <c r="A7" s="217"/>
      <c r="B7" s="217"/>
      <c r="C7" s="215"/>
      <c r="D7" s="217"/>
      <c r="E7" s="219"/>
      <c r="F7" s="221"/>
      <c r="G7" s="221"/>
      <c r="H7" s="221"/>
    </row>
    <row r="8" spans="1:8" s="5" customFormat="1" ht="12.75">
      <c r="A8" s="51"/>
      <c r="B8" s="51"/>
      <c r="C8" s="95"/>
      <c r="D8" s="51"/>
      <c r="E8" s="52" t="s">
        <v>56</v>
      </c>
      <c r="F8" s="69">
        <f>F261+F323+F357+F563+F695+F313+F9</f>
        <v>373972</v>
      </c>
      <c r="G8" s="69">
        <f>G261+G323+G357+G563+G695+G313+G9</f>
        <v>368083.3</v>
      </c>
      <c r="H8" s="69">
        <f>H261+H323+H357+H563+H695+H313+H9</f>
        <v>360364.5</v>
      </c>
    </row>
    <row r="9" spans="1:8" ht="12.75">
      <c r="A9" s="16">
        <v>501</v>
      </c>
      <c r="B9" s="16"/>
      <c r="C9" s="37"/>
      <c r="D9" s="16"/>
      <c r="E9" s="30" t="s">
        <v>55</v>
      </c>
      <c r="F9" s="103">
        <f>F10+F91+F123+F197+F205+F250+F168</f>
        <v>90263</v>
      </c>
      <c r="G9" s="103">
        <f>G10+G91+G123+G197+G205+G250+G168</f>
        <v>88086.2</v>
      </c>
      <c r="H9" s="103">
        <f>H10+H91+H123+H197+H205+H250+H168</f>
        <v>85400.80000000002</v>
      </c>
    </row>
    <row r="10" spans="1:8" ht="12.75">
      <c r="A10" s="16" t="s">
        <v>510</v>
      </c>
      <c r="B10" s="16" t="s">
        <v>511</v>
      </c>
      <c r="C10" s="37"/>
      <c r="D10" s="16"/>
      <c r="E10" s="30" t="s">
        <v>518</v>
      </c>
      <c r="F10" s="103">
        <f>F17+F51+F57+F38+F45+F11</f>
        <v>24186.8</v>
      </c>
      <c r="G10" s="103">
        <f>G17+G51+G57+G38+G45+G11</f>
        <v>19378.600000000002</v>
      </c>
      <c r="H10" s="103">
        <f>H17+H51+H57+H38+H45+H11</f>
        <v>18421.5</v>
      </c>
    </row>
    <row r="11" spans="1:8" ht="22.5">
      <c r="A11" s="53" t="s">
        <v>510</v>
      </c>
      <c r="B11" s="53" t="s">
        <v>509</v>
      </c>
      <c r="C11" s="59"/>
      <c r="D11" s="53"/>
      <c r="E11" s="33" t="s">
        <v>59</v>
      </c>
      <c r="F11" s="103">
        <f aca="true" t="shared" si="0" ref="F11:H15">F12</f>
        <v>1483</v>
      </c>
      <c r="G11" s="103">
        <f t="shared" si="0"/>
        <v>1483</v>
      </c>
      <c r="H11" s="103">
        <f t="shared" si="0"/>
        <v>1483</v>
      </c>
    </row>
    <row r="12" spans="1:8" ht="22.5">
      <c r="A12" s="17" t="s">
        <v>510</v>
      </c>
      <c r="B12" s="17" t="s">
        <v>509</v>
      </c>
      <c r="C12" s="39" t="s">
        <v>363</v>
      </c>
      <c r="D12" s="9"/>
      <c r="E12" s="32" t="s">
        <v>910</v>
      </c>
      <c r="F12" s="105">
        <f t="shared" si="0"/>
        <v>1483</v>
      </c>
      <c r="G12" s="105">
        <f t="shared" si="0"/>
        <v>1483</v>
      </c>
      <c r="H12" s="105">
        <f t="shared" si="0"/>
        <v>1483</v>
      </c>
    </row>
    <row r="13" spans="1:8" ht="12.75">
      <c r="A13" s="17" t="s">
        <v>510</v>
      </c>
      <c r="B13" s="17" t="s">
        <v>509</v>
      </c>
      <c r="C13" s="39" t="s">
        <v>364</v>
      </c>
      <c r="D13" s="9"/>
      <c r="E13" s="44" t="s">
        <v>166</v>
      </c>
      <c r="F13" s="105">
        <f t="shared" si="0"/>
        <v>1483</v>
      </c>
      <c r="G13" s="105">
        <f t="shared" si="0"/>
        <v>1483</v>
      </c>
      <c r="H13" s="105">
        <f t="shared" si="0"/>
        <v>1483</v>
      </c>
    </row>
    <row r="14" spans="1:8" ht="12.75">
      <c r="A14" s="17" t="s">
        <v>510</v>
      </c>
      <c r="B14" s="17" t="s">
        <v>509</v>
      </c>
      <c r="C14" s="39" t="s">
        <v>463</v>
      </c>
      <c r="D14" s="9"/>
      <c r="E14" s="44" t="s">
        <v>464</v>
      </c>
      <c r="F14" s="105">
        <f t="shared" si="0"/>
        <v>1483</v>
      </c>
      <c r="G14" s="105">
        <f t="shared" si="0"/>
        <v>1483</v>
      </c>
      <c r="H14" s="105">
        <f t="shared" si="0"/>
        <v>1483</v>
      </c>
    </row>
    <row r="15" spans="1:8" ht="22.5">
      <c r="A15" s="17" t="s">
        <v>510</v>
      </c>
      <c r="B15" s="17" t="s">
        <v>509</v>
      </c>
      <c r="C15" s="39" t="s">
        <v>465</v>
      </c>
      <c r="D15" s="9"/>
      <c r="E15" s="31" t="s">
        <v>466</v>
      </c>
      <c r="F15" s="105">
        <f>F16</f>
        <v>1483</v>
      </c>
      <c r="G15" s="105">
        <f t="shared" si="0"/>
        <v>1483</v>
      </c>
      <c r="H15" s="105">
        <f t="shared" si="0"/>
        <v>1483</v>
      </c>
    </row>
    <row r="16" spans="1:8" ht="45">
      <c r="A16" s="17" t="s">
        <v>510</v>
      </c>
      <c r="B16" s="17" t="s">
        <v>509</v>
      </c>
      <c r="C16" s="39" t="s">
        <v>465</v>
      </c>
      <c r="D16" s="9" t="s">
        <v>93</v>
      </c>
      <c r="E16" s="32" t="s">
        <v>31</v>
      </c>
      <c r="F16" s="105">
        <v>1483</v>
      </c>
      <c r="G16" s="105">
        <v>1483</v>
      </c>
      <c r="H16" s="105">
        <v>1483</v>
      </c>
    </row>
    <row r="17" spans="1:8" s="5" customFormat="1" ht="33.75">
      <c r="A17" s="53" t="s">
        <v>510</v>
      </c>
      <c r="B17" s="53" t="s">
        <v>512</v>
      </c>
      <c r="C17" s="59"/>
      <c r="D17" s="54"/>
      <c r="E17" s="33" t="s">
        <v>355</v>
      </c>
      <c r="F17" s="117">
        <f>F18</f>
        <v>17444.7</v>
      </c>
      <c r="G17" s="117">
        <f aca="true" t="shared" si="1" ref="G17:H19">G18</f>
        <v>17444.7</v>
      </c>
      <c r="H17" s="117">
        <f t="shared" si="1"/>
        <v>16444.7</v>
      </c>
    </row>
    <row r="18" spans="1:8" ht="22.5">
      <c r="A18" s="9" t="s">
        <v>510</v>
      </c>
      <c r="B18" s="9" t="s">
        <v>512</v>
      </c>
      <c r="C18" s="39" t="s">
        <v>363</v>
      </c>
      <c r="D18" s="9"/>
      <c r="E18" s="32" t="s">
        <v>910</v>
      </c>
      <c r="F18" s="108">
        <f>F19</f>
        <v>17444.7</v>
      </c>
      <c r="G18" s="108">
        <f t="shared" si="1"/>
        <v>17444.7</v>
      </c>
      <c r="H18" s="108">
        <f t="shared" si="1"/>
        <v>16444.7</v>
      </c>
    </row>
    <row r="19" spans="1:8" ht="12.75">
      <c r="A19" s="9" t="s">
        <v>510</v>
      </c>
      <c r="B19" s="9" t="s">
        <v>512</v>
      </c>
      <c r="C19" s="39" t="s">
        <v>364</v>
      </c>
      <c r="D19" s="9"/>
      <c r="E19" s="44" t="s">
        <v>166</v>
      </c>
      <c r="F19" s="108">
        <f>F20</f>
        <v>17444.7</v>
      </c>
      <c r="G19" s="108">
        <f t="shared" si="1"/>
        <v>17444.7</v>
      </c>
      <c r="H19" s="108">
        <f t="shared" si="1"/>
        <v>16444.7</v>
      </c>
    </row>
    <row r="20" spans="1:8" ht="22.5">
      <c r="A20" s="9" t="s">
        <v>510</v>
      </c>
      <c r="B20" s="9" t="s">
        <v>512</v>
      </c>
      <c r="C20" s="39" t="s">
        <v>365</v>
      </c>
      <c r="D20" s="9"/>
      <c r="E20" s="44" t="s">
        <v>172</v>
      </c>
      <c r="F20" s="108">
        <f>F21+F29+F33</f>
        <v>17444.7</v>
      </c>
      <c r="G20" s="108">
        <f>G21+G29+G33</f>
        <v>17444.7</v>
      </c>
      <c r="H20" s="108">
        <f>H21+H29+H33</f>
        <v>16444.7</v>
      </c>
    </row>
    <row r="21" spans="1:8" ht="12.75">
      <c r="A21" s="9" t="s">
        <v>510</v>
      </c>
      <c r="B21" s="9" t="s">
        <v>512</v>
      </c>
      <c r="C21" s="39" t="s">
        <v>366</v>
      </c>
      <c r="D21" s="9"/>
      <c r="E21" s="31" t="s">
        <v>362</v>
      </c>
      <c r="F21" s="108">
        <f>F22+F26</f>
        <v>17029.5</v>
      </c>
      <c r="G21" s="108">
        <f>G22+G26</f>
        <v>17029.5</v>
      </c>
      <c r="H21" s="108">
        <f>H22+H26</f>
        <v>16029.5</v>
      </c>
    </row>
    <row r="22" spans="1:8" ht="22.5">
      <c r="A22" s="9" t="s">
        <v>510</v>
      </c>
      <c r="B22" s="9" t="s">
        <v>512</v>
      </c>
      <c r="C22" s="39" t="s">
        <v>98</v>
      </c>
      <c r="D22" s="9"/>
      <c r="E22" s="31" t="s">
        <v>99</v>
      </c>
      <c r="F22" s="108">
        <f>F23+F24+F25</f>
        <v>17029.5</v>
      </c>
      <c r="G22" s="108">
        <f>G23+G24+G25</f>
        <v>17029.5</v>
      </c>
      <c r="H22" s="108">
        <f>H23+H24+H25</f>
        <v>16029.5</v>
      </c>
    </row>
    <row r="23" spans="1:8" ht="45">
      <c r="A23" s="9" t="s">
        <v>510</v>
      </c>
      <c r="B23" s="9" t="s">
        <v>512</v>
      </c>
      <c r="C23" s="39" t="s">
        <v>98</v>
      </c>
      <c r="D23" s="9" t="s">
        <v>93</v>
      </c>
      <c r="E23" s="32" t="s">
        <v>94</v>
      </c>
      <c r="F23" s="105">
        <v>14518.5</v>
      </c>
      <c r="G23" s="105">
        <v>14518.5</v>
      </c>
      <c r="H23" s="105">
        <v>14518.5</v>
      </c>
    </row>
    <row r="24" spans="1:8" ht="22.5">
      <c r="A24" s="9" t="s">
        <v>510</v>
      </c>
      <c r="B24" s="9" t="s">
        <v>512</v>
      </c>
      <c r="C24" s="39" t="s">
        <v>98</v>
      </c>
      <c r="D24" s="9" t="s">
        <v>95</v>
      </c>
      <c r="E24" s="32" t="s">
        <v>533</v>
      </c>
      <c r="F24" s="105">
        <v>2451</v>
      </c>
      <c r="G24" s="105">
        <v>2451</v>
      </c>
      <c r="H24" s="105">
        <f>2451-1000</f>
        <v>1451</v>
      </c>
    </row>
    <row r="25" spans="1:9" ht="12.75">
      <c r="A25" s="9" t="s">
        <v>510</v>
      </c>
      <c r="B25" s="9" t="s">
        <v>512</v>
      </c>
      <c r="C25" s="39" t="s">
        <v>98</v>
      </c>
      <c r="D25" s="9" t="s">
        <v>135</v>
      </c>
      <c r="E25" s="31" t="s">
        <v>136</v>
      </c>
      <c r="F25" s="105">
        <v>60</v>
      </c>
      <c r="G25" s="105">
        <v>60</v>
      </c>
      <c r="H25" s="105">
        <v>60</v>
      </c>
      <c r="I25" s="168"/>
    </row>
    <row r="26" spans="1:8" ht="0.75" customHeight="1">
      <c r="A26" s="9" t="s">
        <v>510</v>
      </c>
      <c r="B26" s="9" t="s">
        <v>512</v>
      </c>
      <c r="C26" s="39" t="s">
        <v>304</v>
      </c>
      <c r="D26" s="9"/>
      <c r="E26" s="31" t="s">
        <v>305</v>
      </c>
      <c r="F26" s="105">
        <f aca="true" t="shared" si="2" ref="F26:H27">F27</f>
        <v>0</v>
      </c>
      <c r="G26" s="105">
        <f t="shared" si="2"/>
        <v>0</v>
      </c>
      <c r="H26" s="105">
        <f t="shared" si="2"/>
        <v>0</v>
      </c>
    </row>
    <row r="27" spans="1:8" ht="12.75" hidden="1">
      <c r="A27" s="9" t="s">
        <v>510</v>
      </c>
      <c r="B27" s="9" t="s">
        <v>512</v>
      </c>
      <c r="C27" s="39" t="s">
        <v>306</v>
      </c>
      <c r="D27" s="9"/>
      <c r="E27" s="31" t="s">
        <v>367</v>
      </c>
      <c r="F27" s="105">
        <f t="shared" si="2"/>
        <v>0</v>
      </c>
      <c r="G27" s="105">
        <f t="shared" si="2"/>
        <v>0</v>
      </c>
      <c r="H27" s="105">
        <f t="shared" si="2"/>
        <v>0</v>
      </c>
    </row>
    <row r="28" spans="1:8" ht="22.5" hidden="1">
      <c r="A28" s="9" t="s">
        <v>510</v>
      </c>
      <c r="B28" s="9" t="s">
        <v>512</v>
      </c>
      <c r="C28" s="39" t="s">
        <v>306</v>
      </c>
      <c r="D28" s="9" t="s">
        <v>95</v>
      </c>
      <c r="E28" s="32" t="s">
        <v>533</v>
      </c>
      <c r="F28" s="105"/>
      <c r="G28" s="105"/>
      <c r="H28" s="105"/>
    </row>
    <row r="29" spans="1:8" ht="22.5">
      <c r="A29" s="9" t="s">
        <v>510</v>
      </c>
      <c r="B29" s="9" t="s">
        <v>512</v>
      </c>
      <c r="C29" s="39" t="s">
        <v>368</v>
      </c>
      <c r="D29" s="9"/>
      <c r="E29" s="43" t="s">
        <v>312</v>
      </c>
      <c r="F29" s="105">
        <f>F30</f>
        <v>80</v>
      </c>
      <c r="G29" s="105">
        <f aca="true" t="shared" si="3" ref="G29:H31">G30</f>
        <v>80</v>
      </c>
      <c r="H29" s="105">
        <f t="shared" si="3"/>
        <v>80</v>
      </c>
    </row>
    <row r="30" spans="1:8" ht="12.75">
      <c r="A30" s="9" t="s">
        <v>510</v>
      </c>
      <c r="B30" s="9" t="s">
        <v>512</v>
      </c>
      <c r="C30" s="39" t="s">
        <v>369</v>
      </c>
      <c r="D30" s="9"/>
      <c r="E30" s="31" t="s">
        <v>362</v>
      </c>
      <c r="F30" s="105">
        <f>F31</f>
        <v>80</v>
      </c>
      <c r="G30" s="105">
        <f t="shared" si="3"/>
        <v>80</v>
      </c>
      <c r="H30" s="105">
        <f t="shared" si="3"/>
        <v>80</v>
      </c>
    </row>
    <row r="31" spans="1:8" ht="22.5">
      <c r="A31" s="9" t="s">
        <v>510</v>
      </c>
      <c r="B31" s="9" t="s">
        <v>512</v>
      </c>
      <c r="C31" s="39" t="s">
        <v>107</v>
      </c>
      <c r="D31" s="9"/>
      <c r="E31" s="31" t="s">
        <v>100</v>
      </c>
      <c r="F31" s="105">
        <f>F32</f>
        <v>80</v>
      </c>
      <c r="G31" s="105">
        <f t="shared" si="3"/>
        <v>80</v>
      </c>
      <c r="H31" s="105">
        <f t="shared" si="3"/>
        <v>80</v>
      </c>
    </row>
    <row r="32" spans="1:8" ht="45">
      <c r="A32" s="9" t="s">
        <v>510</v>
      </c>
      <c r="B32" s="9" t="s">
        <v>512</v>
      </c>
      <c r="C32" s="39" t="s">
        <v>107</v>
      </c>
      <c r="D32" s="9" t="s">
        <v>93</v>
      </c>
      <c r="E32" s="32" t="s">
        <v>94</v>
      </c>
      <c r="F32" s="105">
        <v>80</v>
      </c>
      <c r="G32" s="105">
        <v>80</v>
      </c>
      <c r="H32" s="105">
        <v>80</v>
      </c>
    </row>
    <row r="33" spans="1:8" ht="33.75">
      <c r="A33" s="9" t="s">
        <v>510</v>
      </c>
      <c r="B33" s="9" t="s">
        <v>512</v>
      </c>
      <c r="C33" s="39" t="s">
        <v>370</v>
      </c>
      <c r="D33" s="9"/>
      <c r="E33" s="43" t="s">
        <v>110</v>
      </c>
      <c r="F33" s="105">
        <f aca="true" t="shared" si="4" ref="F33:H34">F34</f>
        <v>335.2</v>
      </c>
      <c r="G33" s="105">
        <f t="shared" si="4"/>
        <v>335.2</v>
      </c>
      <c r="H33" s="105">
        <f t="shared" si="4"/>
        <v>335.2</v>
      </c>
    </row>
    <row r="34" spans="1:8" ht="33" customHeight="1">
      <c r="A34" s="9" t="s">
        <v>510</v>
      </c>
      <c r="B34" s="9" t="s">
        <v>512</v>
      </c>
      <c r="C34" s="39" t="s">
        <v>108</v>
      </c>
      <c r="D34" s="9"/>
      <c r="E34" s="31" t="s">
        <v>373</v>
      </c>
      <c r="F34" s="108">
        <f t="shared" si="4"/>
        <v>335.2</v>
      </c>
      <c r="G34" s="108">
        <f t="shared" si="4"/>
        <v>335.2</v>
      </c>
      <c r="H34" s="108">
        <f t="shared" si="4"/>
        <v>335.2</v>
      </c>
    </row>
    <row r="35" spans="1:8" s="8" customFormat="1" ht="33" customHeight="1">
      <c r="A35" s="9" t="s">
        <v>510</v>
      </c>
      <c r="B35" s="9" t="s">
        <v>512</v>
      </c>
      <c r="C35" s="39" t="s">
        <v>109</v>
      </c>
      <c r="D35" s="9"/>
      <c r="E35" s="31" t="s">
        <v>106</v>
      </c>
      <c r="F35" s="108">
        <f>F36+F37</f>
        <v>335.2</v>
      </c>
      <c r="G35" s="108">
        <f>G36+G37</f>
        <v>335.2</v>
      </c>
      <c r="H35" s="108">
        <f>H36+H37</f>
        <v>335.2</v>
      </c>
    </row>
    <row r="36" spans="1:8" ht="45">
      <c r="A36" s="9" t="s">
        <v>510</v>
      </c>
      <c r="B36" s="9" t="s">
        <v>512</v>
      </c>
      <c r="C36" s="39" t="s">
        <v>109</v>
      </c>
      <c r="D36" s="9" t="s">
        <v>93</v>
      </c>
      <c r="E36" s="32" t="s">
        <v>94</v>
      </c>
      <c r="F36" s="108">
        <v>322</v>
      </c>
      <c r="G36" s="108">
        <v>322</v>
      </c>
      <c r="H36" s="108">
        <v>322</v>
      </c>
    </row>
    <row r="37" spans="1:8" ht="22.5">
      <c r="A37" s="9" t="s">
        <v>510</v>
      </c>
      <c r="B37" s="9" t="s">
        <v>512</v>
      </c>
      <c r="C37" s="39" t="s">
        <v>109</v>
      </c>
      <c r="D37" s="9" t="s">
        <v>95</v>
      </c>
      <c r="E37" s="32" t="s">
        <v>533</v>
      </c>
      <c r="F37" s="108">
        <v>13.2</v>
      </c>
      <c r="G37" s="108">
        <v>13.2</v>
      </c>
      <c r="H37" s="108">
        <v>13.2</v>
      </c>
    </row>
    <row r="38" spans="1:8" s="8" customFormat="1" ht="12.75">
      <c r="A38" s="16" t="s">
        <v>510</v>
      </c>
      <c r="B38" s="16" t="s">
        <v>500</v>
      </c>
      <c r="C38" s="37"/>
      <c r="D38" s="16"/>
      <c r="E38" s="61" t="s">
        <v>501</v>
      </c>
      <c r="F38" s="108">
        <f aca="true" t="shared" si="5" ref="F38:H43">F39</f>
        <v>8.2</v>
      </c>
      <c r="G38" s="108">
        <f t="shared" si="5"/>
        <v>8.9</v>
      </c>
      <c r="H38" s="108">
        <f t="shared" si="5"/>
        <v>51.8</v>
      </c>
    </row>
    <row r="39" spans="1:8" s="8" customFormat="1" ht="22.5">
      <c r="A39" s="9" t="s">
        <v>510</v>
      </c>
      <c r="B39" s="9" t="s">
        <v>500</v>
      </c>
      <c r="C39" s="39" t="s">
        <v>363</v>
      </c>
      <c r="D39" s="16"/>
      <c r="E39" s="32" t="s">
        <v>910</v>
      </c>
      <c r="F39" s="108">
        <f t="shared" si="5"/>
        <v>8.2</v>
      </c>
      <c r="G39" s="108">
        <f t="shared" si="5"/>
        <v>8.9</v>
      </c>
      <c r="H39" s="108">
        <f t="shared" si="5"/>
        <v>51.8</v>
      </c>
    </row>
    <row r="40" spans="1:8" s="8" customFormat="1" ht="12.75">
      <c r="A40" s="9" t="s">
        <v>510</v>
      </c>
      <c r="B40" s="9" t="s">
        <v>500</v>
      </c>
      <c r="C40" s="39" t="s">
        <v>364</v>
      </c>
      <c r="D40" s="16"/>
      <c r="E40" s="44" t="s">
        <v>166</v>
      </c>
      <c r="F40" s="108">
        <f t="shared" si="5"/>
        <v>8.2</v>
      </c>
      <c r="G40" s="108">
        <f t="shared" si="5"/>
        <v>8.9</v>
      </c>
      <c r="H40" s="108">
        <f t="shared" si="5"/>
        <v>51.8</v>
      </c>
    </row>
    <row r="41" spans="1:8" s="8" customFormat="1" ht="33.75">
      <c r="A41" s="9" t="s">
        <v>510</v>
      </c>
      <c r="B41" s="9" t="s">
        <v>500</v>
      </c>
      <c r="C41" s="39" t="s">
        <v>372</v>
      </c>
      <c r="D41" s="9"/>
      <c r="E41" s="70" t="s">
        <v>111</v>
      </c>
      <c r="F41" s="108">
        <f t="shared" si="5"/>
        <v>8.2</v>
      </c>
      <c r="G41" s="108">
        <f t="shared" si="5"/>
        <v>8.9</v>
      </c>
      <c r="H41" s="108">
        <f t="shared" si="5"/>
        <v>51.8</v>
      </c>
    </row>
    <row r="42" spans="1:8" s="8" customFormat="1" ht="33.75">
      <c r="A42" s="9" t="s">
        <v>510</v>
      </c>
      <c r="B42" s="9" t="s">
        <v>500</v>
      </c>
      <c r="C42" s="39" t="s">
        <v>112</v>
      </c>
      <c r="D42" s="9"/>
      <c r="E42" s="100" t="s">
        <v>113</v>
      </c>
      <c r="F42" s="108">
        <f t="shared" si="5"/>
        <v>8.2</v>
      </c>
      <c r="G42" s="108">
        <f t="shared" si="5"/>
        <v>8.9</v>
      </c>
      <c r="H42" s="108">
        <f t="shared" si="5"/>
        <v>51.8</v>
      </c>
    </row>
    <row r="43" spans="1:8" s="8" customFormat="1" ht="33.75">
      <c r="A43" s="9" t="s">
        <v>510</v>
      </c>
      <c r="B43" s="9" t="s">
        <v>500</v>
      </c>
      <c r="C43" s="39" t="s">
        <v>388</v>
      </c>
      <c r="D43" s="9"/>
      <c r="E43" s="100" t="s">
        <v>114</v>
      </c>
      <c r="F43" s="108">
        <f>F44</f>
        <v>8.2</v>
      </c>
      <c r="G43" s="108">
        <f t="shared" si="5"/>
        <v>8.9</v>
      </c>
      <c r="H43" s="108">
        <f t="shared" si="5"/>
        <v>51.8</v>
      </c>
    </row>
    <row r="44" spans="1:8" s="8" customFormat="1" ht="22.5">
      <c r="A44" s="17" t="s">
        <v>510</v>
      </c>
      <c r="B44" s="17" t="s">
        <v>500</v>
      </c>
      <c r="C44" s="39" t="s">
        <v>388</v>
      </c>
      <c r="D44" s="9" t="s">
        <v>95</v>
      </c>
      <c r="E44" s="32" t="s">
        <v>96</v>
      </c>
      <c r="F44" s="108">
        <v>8.2</v>
      </c>
      <c r="G44" s="108">
        <v>8.9</v>
      </c>
      <c r="H44" s="108">
        <v>51.8</v>
      </c>
    </row>
    <row r="45" spans="1:8" s="92" customFormat="1" ht="12.75" hidden="1">
      <c r="A45" s="53" t="s">
        <v>510</v>
      </c>
      <c r="B45" s="53" t="s">
        <v>374</v>
      </c>
      <c r="C45" s="37"/>
      <c r="D45" s="16"/>
      <c r="E45" s="30" t="s">
        <v>375</v>
      </c>
      <c r="F45" s="118">
        <f aca="true" t="shared" si="6" ref="F45:H49">F46</f>
        <v>0</v>
      </c>
      <c r="G45" s="118">
        <f t="shared" si="6"/>
        <v>0</v>
      </c>
      <c r="H45" s="118">
        <f t="shared" si="6"/>
        <v>0</v>
      </c>
    </row>
    <row r="46" spans="1:8" s="8" customFormat="1" ht="12.75" hidden="1">
      <c r="A46" s="17" t="s">
        <v>510</v>
      </c>
      <c r="B46" s="17" t="s">
        <v>374</v>
      </c>
      <c r="C46" s="39" t="s">
        <v>360</v>
      </c>
      <c r="D46" s="9"/>
      <c r="E46" s="31" t="s">
        <v>142</v>
      </c>
      <c r="F46" s="108">
        <f t="shared" si="6"/>
        <v>0</v>
      </c>
      <c r="G46" s="108">
        <f t="shared" si="6"/>
        <v>0</v>
      </c>
      <c r="H46" s="108">
        <f t="shared" si="6"/>
        <v>0</v>
      </c>
    </row>
    <row r="47" spans="1:8" s="8" customFormat="1" ht="22.5" hidden="1">
      <c r="A47" s="17" t="s">
        <v>510</v>
      </c>
      <c r="B47" s="17" t="s">
        <v>374</v>
      </c>
      <c r="C47" s="39" t="s">
        <v>376</v>
      </c>
      <c r="D47" s="9"/>
      <c r="E47" s="32" t="s">
        <v>377</v>
      </c>
      <c r="F47" s="108">
        <f t="shared" si="6"/>
        <v>0</v>
      </c>
      <c r="G47" s="108">
        <f t="shared" si="6"/>
        <v>0</v>
      </c>
      <c r="H47" s="108">
        <f t="shared" si="6"/>
        <v>0</v>
      </c>
    </row>
    <row r="48" spans="1:8" s="8" customFormat="1" ht="12.75" hidden="1">
      <c r="A48" s="17" t="s">
        <v>510</v>
      </c>
      <c r="B48" s="17" t="s">
        <v>374</v>
      </c>
      <c r="C48" s="39" t="s">
        <v>378</v>
      </c>
      <c r="D48" s="9"/>
      <c r="E48" s="31" t="s">
        <v>362</v>
      </c>
      <c r="F48" s="108">
        <f t="shared" si="6"/>
        <v>0</v>
      </c>
      <c r="G48" s="108">
        <f t="shared" si="6"/>
        <v>0</v>
      </c>
      <c r="H48" s="108">
        <f t="shared" si="6"/>
        <v>0</v>
      </c>
    </row>
    <row r="49" spans="1:8" s="8" customFormat="1" ht="22.5" hidden="1">
      <c r="A49" s="17" t="s">
        <v>510</v>
      </c>
      <c r="B49" s="17" t="s">
        <v>374</v>
      </c>
      <c r="C49" s="39" t="s">
        <v>491</v>
      </c>
      <c r="D49" s="9"/>
      <c r="E49" s="32" t="s">
        <v>490</v>
      </c>
      <c r="F49" s="108">
        <f>F50</f>
        <v>0</v>
      </c>
      <c r="G49" s="108">
        <f t="shared" si="6"/>
        <v>0</v>
      </c>
      <c r="H49" s="108">
        <f t="shared" si="6"/>
        <v>0</v>
      </c>
    </row>
    <row r="50" spans="1:9" s="8" customFormat="1" ht="12.75" hidden="1">
      <c r="A50" s="17" t="s">
        <v>510</v>
      </c>
      <c r="B50" s="17" t="s">
        <v>374</v>
      </c>
      <c r="C50" s="39" t="s">
        <v>491</v>
      </c>
      <c r="D50" s="9" t="s">
        <v>135</v>
      </c>
      <c r="E50" s="31" t="s">
        <v>136</v>
      </c>
      <c r="F50" s="108"/>
      <c r="G50" s="108"/>
      <c r="H50" s="108"/>
      <c r="I50" s="167"/>
    </row>
    <row r="51" spans="1:8" s="5" customFormat="1" ht="12.75">
      <c r="A51" s="16" t="s">
        <v>510</v>
      </c>
      <c r="B51" s="16" t="s">
        <v>61</v>
      </c>
      <c r="C51" s="37"/>
      <c r="D51" s="16"/>
      <c r="E51" s="30" t="s">
        <v>519</v>
      </c>
      <c r="F51" s="103">
        <f aca="true" t="shared" si="7" ref="F51:H55">F52</f>
        <v>200</v>
      </c>
      <c r="G51" s="103">
        <f t="shared" si="7"/>
        <v>200</v>
      </c>
      <c r="H51" s="103">
        <f t="shared" si="7"/>
        <v>200</v>
      </c>
    </row>
    <row r="52" spans="1:8" s="5" customFormat="1" ht="12.75">
      <c r="A52" s="9" t="s">
        <v>510</v>
      </c>
      <c r="B52" s="9" t="s">
        <v>61</v>
      </c>
      <c r="C52" s="39" t="s">
        <v>360</v>
      </c>
      <c r="D52" s="56"/>
      <c r="E52" s="31" t="s">
        <v>142</v>
      </c>
      <c r="F52" s="105">
        <f t="shared" si="7"/>
        <v>200</v>
      </c>
      <c r="G52" s="105">
        <f t="shared" si="7"/>
        <v>200</v>
      </c>
      <c r="H52" s="105">
        <f t="shared" si="7"/>
        <v>200</v>
      </c>
    </row>
    <row r="53" spans="1:8" s="5" customFormat="1" ht="12.75">
      <c r="A53" s="9" t="s">
        <v>510</v>
      </c>
      <c r="B53" s="9" t="s">
        <v>61</v>
      </c>
      <c r="C53" s="40" t="s">
        <v>379</v>
      </c>
      <c r="D53" s="56"/>
      <c r="E53" s="32" t="s">
        <v>57</v>
      </c>
      <c r="F53" s="105">
        <f t="shared" si="7"/>
        <v>200</v>
      </c>
      <c r="G53" s="105">
        <f t="shared" si="7"/>
        <v>200</v>
      </c>
      <c r="H53" s="105">
        <f t="shared" si="7"/>
        <v>200</v>
      </c>
    </row>
    <row r="54" spans="1:8" ht="12.75">
      <c r="A54" s="9" t="s">
        <v>510</v>
      </c>
      <c r="B54" s="9" t="s">
        <v>61</v>
      </c>
      <c r="C54" s="39" t="s">
        <v>380</v>
      </c>
      <c r="D54" s="9"/>
      <c r="E54" s="31" t="s">
        <v>362</v>
      </c>
      <c r="F54" s="105">
        <f t="shared" si="7"/>
        <v>200</v>
      </c>
      <c r="G54" s="105">
        <f t="shared" si="7"/>
        <v>200</v>
      </c>
      <c r="H54" s="105">
        <f t="shared" si="7"/>
        <v>200</v>
      </c>
    </row>
    <row r="55" spans="1:8" ht="12.75">
      <c r="A55" s="9" t="s">
        <v>510</v>
      </c>
      <c r="B55" s="9" t="s">
        <v>61</v>
      </c>
      <c r="C55" s="39" t="s">
        <v>115</v>
      </c>
      <c r="D55" s="9"/>
      <c r="E55" s="32" t="s">
        <v>116</v>
      </c>
      <c r="F55" s="108">
        <f>F56</f>
        <v>200</v>
      </c>
      <c r="G55" s="108">
        <f t="shared" si="7"/>
        <v>200</v>
      </c>
      <c r="H55" s="108">
        <f t="shared" si="7"/>
        <v>200</v>
      </c>
    </row>
    <row r="56" spans="1:8" ht="12.75">
      <c r="A56" s="9" t="s">
        <v>510</v>
      </c>
      <c r="B56" s="9" t="s">
        <v>61</v>
      </c>
      <c r="C56" s="39" t="s">
        <v>115</v>
      </c>
      <c r="D56" s="9" t="s">
        <v>135</v>
      </c>
      <c r="E56" s="31" t="s">
        <v>136</v>
      </c>
      <c r="F56" s="108">
        <v>200</v>
      </c>
      <c r="G56" s="108">
        <v>200</v>
      </c>
      <c r="H56" s="108">
        <v>200</v>
      </c>
    </row>
    <row r="57" spans="1:8" s="5" customFormat="1" ht="12.75">
      <c r="A57" s="16" t="s">
        <v>510</v>
      </c>
      <c r="B57" s="16" t="s">
        <v>66</v>
      </c>
      <c r="C57" s="37"/>
      <c r="D57" s="16"/>
      <c r="E57" s="30" t="s">
        <v>520</v>
      </c>
      <c r="F57" s="103">
        <f>F58+F74+F85</f>
        <v>5050.9</v>
      </c>
      <c r="G57" s="103">
        <f>G58+G74+G85</f>
        <v>242</v>
      </c>
      <c r="H57" s="103">
        <f>H58+H74+H85</f>
        <v>242</v>
      </c>
    </row>
    <row r="58" spans="1:8" s="5" customFormat="1" ht="22.5">
      <c r="A58" s="9" t="s">
        <v>510</v>
      </c>
      <c r="B58" s="9" t="s">
        <v>66</v>
      </c>
      <c r="C58" s="39" t="s">
        <v>363</v>
      </c>
      <c r="D58" s="9"/>
      <c r="E58" s="32" t="s">
        <v>910</v>
      </c>
      <c r="F58" s="103">
        <f>F59+F69</f>
        <v>242</v>
      </c>
      <c r="G58" s="103">
        <f>G59+G69</f>
        <v>242</v>
      </c>
      <c r="H58" s="103">
        <f>H59+H69</f>
        <v>242</v>
      </c>
    </row>
    <row r="59" spans="1:8" s="5" customFormat="1" ht="33.75">
      <c r="A59" s="17" t="s">
        <v>510</v>
      </c>
      <c r="B59" s="17" t="s">
        <v>66</v>
      </c>
      <c r="C59" s="40" t="s">
        <v>381</v>
      </c>
      <c r="D59" s="17"/>
      <c r="E59" s="43" t="s">
        <v>480</v>
      </c>
      <c r="F59" s="105">
        <f>F64+F60</f>
        <v>110</v>
      </c>
      <c r="G59" s="105">
        <f>G64+G60</f>
        <v>110</v>
      </c>
      <c r="H59" s="105">
        <f>H64+H60</f>
        <v>110</v>
      </c>
    </row>
    <row r="60" spans="1:8" s="5" customFormat="1" ht="22.5">
      <c r="A60" s="17" t="s">
        <v>510</v>
      </c>
      <c r="B60" s="17" t="s">
        <v>66</v>
      </c>
      <c r="C60" s="40" t="s">
        <v>749</v>
      </c>
      <c r="D60" s="17"/>
      <c r="E60" s="31" t="s">
        <v>750</v>
      </c>
      <c r="F60" s="105">
        <f>F61</f>
        <v>70</v>
      </c>
      <c r="G60" s="105">
        <f aca="true" t="shared" si="8" ref="G60:H62">G61</f>
        <v>70</v>
      </c>
      <c r="H60" s="105">
        <f t="shared" si="8"/>
        <v>70</v>
      </c>
    </row>
    <row r="61" spans="1:8" s="5" customFormat="1" ht="12.75">
      <c r="A61" s="17" t="s">
        <v>510</v>
      </c>
      <c r="B61" s="17" t="s">
        <v>66</v>
      </c>
      <c r="C61" s="40" t="s">
        <v>751</v>
      </c>
      <c r="D61" s="17"/>
      <c r="E61" s="31" t="s">
        <v>362</v>
      </c>
      <c r="F61" s="105">
        <f>F62</f>
        <v>70</v>
      </c>
      <c r="G61" s="105">
        <f t="shared" si="8"/>
        <v>70</v>
      </c>
      <c r="H61" s="105">
        <f t="shared" si="8"/>
        <v>70</v>
      </c>
    </row>
    <row r="62" spans="1:8" s="5" customFormat="1" ht="22.5">
      <c r="A62" s="17" t="s">
        <v>510</v>
      </c>
      <c r="B62" s="17" t="s">
        <v>66</v>
      </c>
      <c r="C62" s="40" t="s">
        <v>752</v>
      </c>
      <c r="D62" s="17"/>
      <c r="E62" s="31" t="s">
        <v>753</v>
      </c>
      <c r="F62" s="105">
        <f>F63</f>
        <v>70</v>
      </c>
      <c r="G62" s="105">
        <f t="shared" si="8"/>
        <v>70</v>
      </c>
      <c r="H62" s="105">
        <f t="shared" si="8"/>
        <v>70</v>
      </c>
    </row>
    <row r="63" spans="1:8" s="5" customFormat="1" ht="22.5">
      <c r="A63" s="17" t="s">
        <v>510</v>
      </c>
      <c r="B63" s="17" t="s">
        <v>66</v>
      </c>
      <c r="C63" s="40" t="s">
        <v>752</v>
      </c>
      <c r="D63" s="17" t="s">
        <v>95</v>
      </c>
      <c r="E63" s="32" t="s">
        <v>533</v>
      </c>
      <c r="F63" s="105">
        <v>70</v>
      </c>
      <c r="G63" s="105">
        <v>70</v>
      </c>
      <c r="H63" s="105">
        <v>70</v>
      </c>
    </row>
    <row r="64" spans="1:8" s="92" customFormat="1" ht="22.5">
      <c r="A64" s="17" t="s">
        <v>510</v>
      </c>
      <c r="B64" s="17" t="s">
        <v>66</v>
      </c>
      <c r="C64" s="40" t="s">
        <v>382</v>
      </c>
      <c r="D64" s="17"/>
      <c r="E64" s="31" t="s">
        <v>460</v>
      </c>
      <c r="F64" s="105">
        <f>F65</f>
        <v>40</v>
      </c>
      <c r="G64" s="105">
        <f aca="true" t="shared" si="9" ref="G64:H66">G65</f>
        <v>40</v>
      </c>
      <c r="H64" s="105">
        <f t="shared" si="9"/>
        <v>40</v>
      </c>
    </row>
    <row r="65" spans="1:8" s="92" customFormat="1" ht="12.75">
      <c r="A65" s="17" t="s">
        <v>510</v>
      </c>
      <c r="B65" s="17" t="s">
        <v>66</v>
      </c>
      <c r="C65" s="40" t="s">
        <v>383</v>
      </c>
      <c r="D65" s="17"/>
      <c r="E65" s="31" t="s">
        <v>362</v>
      </c>
      <c r="F65" s="105">
        <f>F66</f>
        <v>40</v>
      </c>
      <c r="G65" s="105">
        <f t="shared" si="9"/>
        <v>40</v>
      </c>
      <c r="H65" s="105">
        <f t="shared" si="9"/>
        <v>40</v>
      </c>
    </row>
    <row r="66" spans="1:8" s="92" customFormat="1" ht="22.5">
      <c r="A66" s="17" t="s">
        <v>510</v>
      </c>
      <c r="B66" s="17" t="s">
        <v>66</v>
      </c>
      <c r="C66" s="40" t="s">
        <v>525</v>
      </c>
      <c r="D66" s="17"/>
      <c r="E66" s="31" t="s">
        <v>6</v>
      </c>
      <c r="F66" s="105">
        <f>F67</f>
        <v>40</v>
      </c>
      <c r="G66" s="105">
        <f t="shared" si="9"/>
        <v>40</v>
      </c>
      <c r="H66" s="105">
        <f t="shared" si="9"/>
        <v>40</v>
      </c>
    </row>
    <row r="67" spans="1:8" s="92" customFormat="1" ht="12.75">
      <c r="A67" s="17" t="s">
        <v>510</v>
      </c>
      <c r="B67" s="17" t="s">
        <v>66</v>
      </c>
      <c r="C67" s="40" t="s">
        <v>525</v>
      </c>
      <c r="D67" s="9" t="s">
        <v>135</v>
      </c>
      <c r="E67" s="31" t="s">
        <v>136</v>
      </c>
      <c r="F67" s="105">
        <v>40</v>
      </c>
      <c r="G67" s="105">
        <v>40</v>
      </c>
      <c r="H67" s="105">
        <v>40</v>
      </c>
    </row>
    <row r="68" spans="1:8" s="5" customFormat="1" ht="13.5" customHeight="1">
      <c r="A68" s="9" t="s">
        <v>510</v>
      </c>
      <c r="B68" s="9" t="s">
        <v>66</v>
      </c>
      <c r="C68" s="39" t="s">
        <v>364</v>
      </c>
      <c r="D68" s="9"/>
      <c r="E68" s="44" t="s">
        <v>166</v>
      </c>
      <c r="F68" s="105">
        <f>F69</f>
        <v>132</v>
      </c>
      <c r="G68" s="105">
        <f aca="true" t="shared" si="10" ref="G68:H70">G69</f>
        <v>132</v>
      </c>
      <c r="H68" s="105">
        <f t="shared" si="10"/>
        <v>132</v>
      </c>
    </row>
    <row r="69" spans="1:8" s="5" customFormat="1" ht="48.75" customHeight="1">
      <c r="A69" s="9" t="s">
        <v>510</v>
      </c>
      <c r="B69" s="9" t="s">
        <v>66</v>
      </c>
      <c r="C69" s="39" t="s">
        <v>384</v>
      </c>
      <c r="D69" s="9"/>
      <c r="E69" s="44" t="s">
        <v>396</v>
      </c>
      <c r="F69" s="105">
        <f>F70</f>
        <v>132</v>
      </c>
      <c r="G69" s="105">
        <f t="shared" si="10"/>
        <v>132</v>
      </c>
      <c r="H69" s="105">
        <f t="shared" si="10"/>
        <v>132</v>
      </c>
    </row>
    <row r="70" spans="1:8" ht="22.5">
      <c r="A70" s="9" t="s">
        <v>510</v>
      </c>
      <c r="B70" s="9" t="s">
        <v>66</v>
      </c>
      <c r="C70" s="39" t="s">
        <v>397</v>
      </c>
      <c r="D70" s="9"/>
      <c r="E70" s="31" t="s">
        <v>373</v>
      </c>
      <c r="F70" s="105">
        <f>F71</f>
        <v>132</v>
      </c>
      <c r="G70" s="105">
        <f t="shared" si="10"/>
        <v>132</v>
      </c>
      <c r="H70" s="105">
        <f t="shared" si="10"/>
        <v>132</v>
      </c>
    </row>
    <row r="71" spans="1:8" ht="45">
      <c r="A71" s="9" t="s">
        <v>510</v>
      </c>
      <c r="B71" s="9" t="s">
        <v>66</v>
      </c>
      <c r="C71" s="39" t="s">
        <v>117</v>
      </c>
      <c r="D71" s="19"/>
      <c r="E71" s="31" t="s">
        <v>118</v>
      </c>
      <c r="F71" s="105">
        <f>F72+F73</f>
        <v>132</v>
      </c>
      <c r="G71" s="105">
        <f>G72+G73</f>
        <v>132</v>
      </c>
      <c r="H71" s="105">
        <f>H72+H73</f>
        <v>132</v>
      </c>
    </row>
    <row r="72" spans="1:8" ht="45">
      <c r="A72" s="9" t="s">
        <v>510</v>
      </c>
      <c r="B72" s="9" t="s">
        <v>66</v>
      </c>
      <c r="C72" s="39" t="s">
        <v>117</v>
      </c>
      <c r="D72" s="9" t="s">
        <v>93</v>
      </c>
      <c r="E72" s="32" t="s">
        <v>94</v>
      </c>
      <c r="F72" s="105">
        <v>102</v>
      </c>
      <c r="G72" s="105">
        <v>102</v>
      </c>
      <c r="H72" s="105">
        <v>102</v>
      </c>
    </row>
    <row r="73" spans="1:8" ht="22.5">
      <c r="A73" s="9" t="s">
        <v>510</v>
      </c>
      <c r="B73" s="9" t="s">
        <v>66</v>
      </c>
      <c r="C73" s="39" t="s">
        <v>117</v>
      </c>
      <c r="D73" s="9" t="s">
        <v>95</v>
      </c>
      <c r="E73" s="32" t="s">
        <v>533</v>
      </c>
      <c r="F73" s="105">
        <v>30</v>
      </c>
      <c r="G73" s="105">
        <v>30</v>
      </c>
      <c r="H73" s="105">
        <v>30</v>
      </c>
    </row>
    <row r="74" spans="1:8" ht="33.75">
      <c r="A74" s="9" t="s">
        <v>510</v>
      </c>
      <c r="B74" s="9" t="s">
        <v>66</v>
      </c>
      <c r="C74" s="39" t="s">
        <v>284</v>
      </c>
      <c r="D74" s="9"/>
      <c r="E74" s="32" t="s">
        <v>911</v>
      </c>
      <c r="F74" s="105">
        <f>F75+F80</f>
        <v>4560</v>
      </c>
      <c r="G74" s="105">
        <f aca="true" t="shared" si="11" ref="G74:H78">G75</f>
        <v>0</v>
      </c>
      <c r="H74" s="105">
        <f t="shared" si="11"/>
        <v>0</v>
      </c>
    </row>
    <row r="75" spans="1:8" ht="12.75">
      <c r="A75" s="9" t="s">
        <v>510</v>
      </c>
      <c r="B75" s="9" t="s">
        <v>66</v>
      </c>
      <c r="C75" s="39" t="s">
        <v>285</v>
      </c>
      <c r="D75" s="57"/>
      <c r="E75" s="44" t="s">
        <v>485</v>
      </c>
      <c r="F75" s="105">
        <f>F76</f>
        <v>4500</v>
      </c>
      <c r="G75" s="105">
        <f t="shared" si="11"/>
        <v>0</v>
      </c>
      <c r="H75" s="105">
        <f t="shared" si="11"/>
        <v>0</v>
      </c>
    </row>
    <row r="76" spans="1:8" ht="12.75">
      <c r="A76" s="9" t="s">
        <v>510</v>
      </c>
      <c r="B76" s="9" t="s">
        <v>66</v>
      </c>
      <c r="C76" s="39" t="s">
        <v>290</v>
      </c>
      <c r="D76" s="19"/>
      <c r="E76" s="31" t="s">
        <v>176</v>
      </c>
      <c r="F76" s="105">
        <f>F77</f>
        <v>4500</v>
      </c>
      <c r="G76" s="105">
        <f>G77</f>
        <v>0</v>
      </c>
      <c r="H76" s="105">
        <f>H77</f>
        <v>0</v>
      </c>
    </row>
    <row r="77" spans="1:8" ht="12.75">
      <c r="A77" s="9" t="s">
        <v>510</v>
      </c>
      <c r="B77" s="9" t="s">
        <v>66</v>
      </c>
      <c r="C77" s="39" t="s">
        <v>291</v>
      </c>
      <c r="D77" s="19"/>
      <c r="E77" s="31" t="s">
        <v>362</v>
      </c>
      <c r="F77" s="105">
        <f>F78</f>
        <v>4500</v>
      </c>
      <c r="G77" s="105">
        <f t="shared" si="11"/>
        <v>0</v>
      </c>
      <c r="H77" s="105">
        <f t="shared" si="11"/>
        <v>0</v>
      </c>
    </row>
    <row r="78" spans="1:8" ht="22.5">
      <c r="A78" s="9" t="s">
        <v>510</v>
      </c>
      <c r="B78" s="9" t="s">
        <v>66</v>
      </c>
      <c r="C78" s="39" t="s">
        <v>852</v>
      </c>
      <c r="D78" s="9"/>
      <c r="E78" s="32" t="s">
        <v>853</v>
      </c>
      <c r="F78" s="105">
        <f>F79</f>
        <v>4500</v>
      </c>
      <c r="G78" s="105">
        <f t="shared" si="11"/>
        <v>0</v>
      </c>
      <c r="H78" s="105">
        <f t="shared" si="11"/>
        <v>0</v>
      </c>
    </row>
    <row r="79" spans="1:9" ht="12.75">
      <c r="A79" s="9" t="s">
        <v>510</v>
      </c>
      <c r="B79" s="9" t="s">
        <v>66</v>
      </c>
      <c r="C79" s="39" t="s">
        <v>852</v>
      </c>
      <c r="D79" s="9" t="s">
        <v>135</v>
      </c>
      <c r="E79" s="31" t="s">
        <v>136</v>
      </c>
      <c r="F79" s="105">
        <v>4500</v>
      </c>
      <c r="G79" s="105">
        <v>0</v>
      </c>
      <c r="H79" s="105">
        <v>0</v>
      </c>
      <c r="I79" s="168"/>
    </row>
    <row r="80" spans="1:9" ht="12.75">
      <c r="A80" s="9" t="s">
        <v>510</v>
      </c>
      <c r="B80" s="9" t="s">
        <v>66</v>
      </c>
      <c r="C80" s="39" t="s">
        <v>293</v>
      </c>
      <c r="D80" s="29"/>
      <c r="E80" s="44" t="s">
        <v>178</v>
      </c>
      <c r="F80" s="105">
        <f>F81</f>
        <v>60</v>
      </c>
      <c r="G80" s="105">
        <f aca="true" t="shared" si="12" ref="G80:H83">G81</f>
        <v>0</v>
      </c>
      <c r="H80" s="105">
        <f t="shared" si="12"/>
        <v>0</v>
      </c>
      <c r="I80" s="196"/>
    </row>
    <row r="81" spans="1:9" ht="22.5">
      <c r="A81" s="9" t="s">
        <v>510</v>
      </c>
      <c r="B81" s="9" t="s">
        <v>66</v>
      </c>
      <c r="C81" s="39" t="s">
        <v>927</v>
      </c>
      <c r="D81" s="19"/>
      <c r="E81" s="32" t="s">
        <v>930</v>
      </c>
      <c r="F81" s="105">
        <f>F82</f>
        <v>60</v>
      </c>
      <c r="G81" s="105">
        <f t="shared" si="12"/>
        <v>0</v>
      </c>
      <c r="H81" s="105">
        <f t="shared" si="12"/>
        <v>0</v>
      </c>
      <c r="I81" s="196"/>
    </row>
    <row r="82" spans="1:9" ht="12.75">
      <c r="A82" s="9" t="s">
        <v>510</v>
      </c>
      <c r="B82" s="9" t="s">
        <v>66</v>
      </c>
      <c r="C82" s="39" t="s">
        <v>928</v>
      </c>
      <c r="D82" s="9"/>
      <c r="E82" s="32" t="s">
        <v>925</v>
      </c>
      <c r="F82" s="105">
        <f>F83</f>
        <v>60</v>
      </c>
      <c r="G82" s="105">
        <f t="shared" si="12"/>
        <v>0</v>
      </c>
      <c r="H82" s="105">
        <f t="shared" si="12"/>
        <v>0</v>
      </c>
      <c r="I82" s="196"/>
    </row>
    <row r="83" spans="1:9" ht="22.5">
      <c r="A83" s="9" t="s">
        <v>510</v>
      </c>
      <c r="B83" s="9" t="s">
        <v>66</v>
      </c>
      <c r="C83" s="39" t="s">
        <v>929</v>
      </c>
      <c r="D83" s="9"/>
      <c r="E83" s="120" t="s">
        <v>926</v>
      </c>
      <c r="F83" s="105">
        <f>F84</f>
        <v>60</v>
      </c>
      <c r="G83" s="105">
        <f t="shared" si="12"/>
        <v>0</v>
      </c>
      <c r="H83" s="105">
        <f t="shared" si="12"/>
        <v>0</v>
      </c>
      <c r="I83" s="196"/>
    </row>
    <row r="84" spans="1:9" ht="22.5">
      <c r="A84" s="9" t="s">
        <v>510</v>
      </c>
      <c r="B84" s="9" t="s">
        <v>66</v>
      </c>
      <c r="C84" s="39" t="s">
        <v>929</v>
      </c>
      <c r="D84" s="9" t="s">
        <v>95</v>
      </c>
      <c r="E84" s="32" t="s">
        <v>533</v>
      </c>
      <c r="F84" s="105">
        <v>60</v>
      </c>
      <c r="G84" s="105">
        <v>0</v>
      </c>
      <c r="H84" s="105">
        <v>0</v>
      </c>
      <c r="I84" s="196"/>
    </row>
    <row r="85" spans="1:9" ht="33.75">
      <c r="A85" s="9" t="s">
        <v>510</v>
      </c>
      <c r="B85" s="9" t="s">
        <v>66</v>
      </c>
      <c r="C85" s="39" t="s">
        <v>158</v>
      </c>
      <c r="D85" s="6"/>
      <c r="E85" s="32" t="s">
        <v>976</v>
      </c>
      <c r="F85" s="105">
        <f>F86</f>
        <v>248.9</v>
      </c>
      <c r="G85" s="105">
        <f aca="true" t="shared" si="13" ref="G85:H89">G86</f>
        <v>0</v>
      </c>
      <c r="H85" s="105">
        <f t="shared" si="13"/>
        <v>0</v>
      </c>
      <c r="I85" s="196"/>
    </row>
    <row r="86" spans="1:9" ht="22.5">
      <c r="A86" s="9" t="s">
        <v>510</v>
      </c>
      <c r="B86" s="9" t="s">
        <v>66</v>
      </c>
      <c r="C86" s="39" t="s">
        <v>945</v>
      </c>
      <c r="D86" s="9"/>
      <c r="E86" s="44" t="s">
        <v>946</v>
      </c>
      <c r="F86" s="105">
        <f>F87</f>
        <v>248.9</v>
      </c>
      <c r="G86" s="105">
        <f t="shared" si="13"/>
        <v>0</v>
      </c>
      <c r="H86" s="105">
        <f t="shared" si="13"/>
        <v>0</v>
      </c>
      <c r="I86" s="196"/>
    </row>
    <row r="87" spans="1:9" ht="22.5">
      <c r="A87" s="9" t="s">
        <v>510</v>
      </c>
      <c r="B87" s="9" t="s">
        <v>66</v>
      </c>
      <c r="C87" s="39" t="s">
        <v>947</v>
      </c>
      <c r="D87" s="9"/>
      <c r="E87" s="32" t="s">
        <v>948</v>
      </c>
      <c r="F87" s="105">
        <f>F88</f>
        <v>248.9</v>
      </c>
      <c r="G87" s="105">
        <f t="shared" si="13"/>
        <v>0</v>
      </c>
      <c r="H87" s="105">
        <f t="shared" si="13"/>
        <v>0</v>
      </c>
      <c r="I87" s="196"/>
    </row>
    <row r="88" spans="1:9" ht="33.75">
      <c r="A88" s="9" t="s">
        <v>510</v>
      </c>
      <c r="B88" s="9" t="s">
        <v>66</v>
      </c>
      <c r="C88" s="39" t="s">
        <v>949</v>
      </c>
      <c r="D88" s="9"/>
      <c r="E88" s="31" t="s">
        <v>399</v>
      </c>
      <c r="F88" s="105">
        <f>F89</f>
        <v>248.9</v>
      </c>
      <c r="G88" s="105">
        <f t="shared" si="13"/>
        <v>0</v>
      </c>
      <c r="H88" s="105">
        <f t="shared" si="13"/>
        <v>0</v>
      </c>
      <c r="I88" s="196"/>
    </row>
    <row r="89" spans="1:9" ht="22.5">
      <c r="A89" s="9" t="s">
        <v>510</v>
      </c>
      <c r="B89" s="9" t="s">
        <v>66</v>
      </c>
      <c r="C89" s="39" t="s">
        <v>950</v>
      </c>
      <c r="D89" s="9"/>
      <c r="E89" s="32" t="s">
        <v>951</v>
      </c>
      <c r="F89" s="105">
        <f>F90</f>
        <v>248.9</v>
      </c>
      <c r="G89" s="105">
        <f t="shared" si="13"/>
        <v>0</v>
      </c>
      <c r="H89" s="105">
        <f t="shared" si="13"/>
        <v>0</v>
      </c>
      <c r="I89" s="196"/>
    </row>
    <row r="90" spans="1:9" ht="22.5">
      <c r="A90" s="9" t="s">
        <v>510</v>
      </c>
      <c r="B90" s="9" t="s">
        <v>66</v>
      </c>
      <c r="C90" s="39" t="s">
        <v>950</v>
      </c>
      <c r="D90" s="9" t="s">
        <v>95</v>
      </c>
      <c r="E90" s="32" t="s">
        <v>533</v>
      </c>
      <c r="F90" s="105">
        <v>248.9</v>
      </c>
      <c r="G90" s="105">
        <v>0</v>
      </c>
      <c r="H90" s="105">
        <v>0</v>
      </c>
      <c r="I90" s="196"/>
    </row>
    <row r="91" spans="1:8" s="5" customFormat="1" ht="22.5">
      <c r="A91" s="16" t="s">
        <v>510</v>
      </c>
      <c r="B91" s="16" t="s">
        <v>513</v>
      </c>
      <c r="C91" s="37"/>
      <c r="D91" s="16"/>
      <c r="E91" s="30" t="s">
        <v>521</v>
      </c>
      <c r="F91" s="103">
        <f>F92+F100</f>
        <v>1506.5</v>
      </c>
      <c r="G91" s="103">
        <f>G92+G100</f>
        <v>612.3</v>
      </c>
      <c r="H91" s="103">
        <f>H92+H100</f>
        <v>612.3</v>
      </c>
    </row>
    <row r="92" spans="1:8" s="5" customFormat="1" ht="12.75">
      <c r="A92" s="16" t="s">
        <v>510</v>
      </c>
      <c r="B92" s="16" t="s">
        <v>90</v>
      </c>
      <c r="C92" s="37"/>
      <c r="D92" s="16"/>
      <c r="E92" s="30" t="s">
        <v>91</v>
      </c>
      <c r="F92" s="103">
        <f aca="true" t="shared" si="14" ref="F92:H96">F93</f>
        <v>1401.5</v>
      </c>
      <c r="G92" s="103">
        <f t="shared" si="14"/>
        <v>507.3</v>
      </c>
      <c r="H92" s="103">
        <f t="shared" si="14"/>
        <v>507.3</v>
      </c>
    </row>
    <row r="93" spans="1:8" s="5" customFormat="1" ht="22.5">
      <c r="A93" s="9" t="s">
        <v>510</v>
      </c>
      <c r="B93" s="9" t="s">
        <v>90</v>
      </c>
      <c r="C93" s="39" t="s">
        <v>363</v>
      </c>
      <c r="D93" s="9"/>
      <c r="E93" s="32" t="s">
        <v>910</v>
      </c>
      <c r="F93" s="103">
        <f t="shared" si="14"/>
        <v>1401.5</v>
      </c>
      <c r="G93" s="103">
        <f t="shared" si="14"/>
        <v>507.3</v>
      </c>
      <c r="H93" s="103">
        <f t="shared" si="14"/>
        <v>507.3</v>
      </c>
    </row>
    <row r="94" spans="1:8" s="5" customFormat="1" ht="12.75">
      <c r="A94" s="9" t="s">
        <v>510</v>
      </c>
      <c r="B94" s="9" t="s">
        <v>90</v>
      </c>
      <c r="C94" s="39" t="s">
        <v>364</v>
      </c>
      <c r="D94" s="9"/>
      <c r="E94" s="44" t="s">
        <v>166</v>
      </c>
      <c r="F94" s="105">
        <f t="shared" si="14"/>
        <v>1401.5</v>
      </c>
      <c r="G94" s="105">
        <f t="shared" si="14"/>
        <v>507.3</v>
      </c>
      <c r="H94" s="105">
        <f t="shared" si="14"/>
        <v>507.3</v>
      </c>
    </row>
    <row r="95" spans="1:8" s="5" customFormat="1" ht="22.5">
      <c r="A95" s="9" t="s">
        <v>510</v>
      </c>
      <c r="B95" s="9" t="s">
        <v>90</v>
      </c>
      <c r="C95" s="39" t="s">
        <v>368</v>
      </c>
      <c r="D95" s="9"/>
      <c r="E95" s="31" t="s">
        <v>312</v>
      </c>
      <c r="F95" s="105">
        <f t="shared" si="14"/>
        <v>1401.5</v>
      </c>
      <c r="G95" s="105">
        <f t="shared" si="14"/>
        <v>507.3</v>
      </c>
      <c r="H95" s="105">
        <f t="shared" si="14"/>
        <v>507.3</v>
      </c>
    </row>
    <row r="96" spans="1:8" s="5" customFormat="1" ht="33.75">
      <c r="A96" s="9" t="s">
        <v>510</v>
      </c>
      <c r="B96" s="9" t="s">
        <v>90</v>
      </c>
      <c r="C96" s="39" t="s">
        <v>119</v>
      </c>
      <c r="D96" s="9"/>
      <c r="E96" s="31" t="s">
        <v>399</v>
      </c>
      <c r="F96" s="105">
        <f t="shared" si="14"/>
        <v>1401.5</v>
      </c>
      <c r="G96" s="105">
        <f t="shared" si="14"/>
        <v>507.3</v>
      </c>
      <c r="H96" s="105">
        <f t="shared" si="14"/>
        <v>507.3</v>
      </c>
    </row>
    <row r="97" spans="1:8" s="5" customFormat="1" ht="45">
      <c r="A97" s="9" t="s">
        <v>510</v>
      </c>
      <c r="B97" s="9" t="s">
        <v>90</v>
      </c>
      <c r="C97" s="39" t="s">
        <v>943</v>
      </c>
      <c r="D97" s="9"/>
      <c r="E97" s="31" t="s">
        <v>944</v>
      </c>
      <c r="F97" s="105">
        <f>F98+F99</f>
        <v>1401.5</v>
      </c>
      <c r="G97" s="105">
        <f>G98+G99</f>
        <v>507.3</v>
      </c>
      <c r="H97" s="105">
        <f>H98+H99</f>
        <v>507.3</v>
      </c>
    </row>
    <row r="98" spans="1:9" s="5" customFormat="1" ht="45">
      <c r="A98" s="9" t="s">
        <v>510</v>
      </c>
      <c r="B98" s="9" t="s">
        <v>90</v>
      </c>
      <c r="C98" s="39" t="s">
        <v>943</v>
      </c>
      <c r="D98" s="9" t="s">
        <v>93</v>
      </c>
      <c r="E98" s="32" t="s">
        <v>94</v>
      </c>
      <c r="F98" s="105">
        <v>488.9</v>
      </c>
      <c r="G98" s="105">
        <v>507.3</v>
      </c>
      <c r="H98" s="105">
        <v>507.3</v>
      </c>
      <c r="I98" s="180"/>
    </row>
    <row r="99" spans="1:9" s="5" customFormat="1" ht="22.5">
      <c r="A99" s="9" t="s">
        <v>510</v>
      </c>
      <c r="B99" s="9" t="s">
        <v>90</v>
      </c>
      <c r="C99" s="39" t="s">
        <v>943</v>
      </c>
      <c r="D99" s="9" t="s">
        <v>95</v>
      </c>
      <c r="E99" s="32" t="s">
        <v>533</v>
      </c>
      <c r="F99" s="105">
        <v>912.6</v>
      </c>
      <c r="G99" s="105">
        <v>0</v>
      </c>
      <c r="H99" s="105">
        <v>0</v>
      </c>
      <c r="I99" s="180"/>
    </row>
    <row r="100" spans="1:8" s="5" customFormat="1" ht="22.5">
      <c r="A100" s="16" t="s">
        <v>510</v>
      </c>
      <c r="B100" s="16" t="s">
        <v>514</v>
      </c>
      <c r="C100" s="37"/>
      <c r="D100" s="16"/>
      <c r="E100" s="30" t="s">
        <v>67</v>
      </c>
      <c r="F100" s="103">
        <f>F101</f>
        <v>105</v>
      </c>
      <c r="G100" s="103">
        <f>G101</f>
        <v>105</v>
      </c>
      <c r="H100" s="103">
        <f>H101</f>
        <v>105</v>
      </c>
    </row>
    <row r="101" spans="1:8" ht="22.5">
      <c r="A101" s="9" t="s">
        <v>510</v>
      </c>
      <c r="B101" s="9" t="s">
        <v>514</v>
      </c>
      <c r="C101" s="39" t="s">
        <v>400</v>
      </c>
      <c r="D101" s="9"/>
      <c r="E101" s="32" t="s">
        <v>738</v>
      </c>
      <c r="F101" s="105">
        <f>F102+F107+F118</f>
        <v>105</v>
      </c>
      <c r="G101" s="105">
        <f>G102+G107+G118</f>
        <v>105</v>
      </c>
      <c r="H101" s="105">
        <f>H102+H107+H118</f>
        <v>105</v>
      </c>
    </row>
    <row r="102" spans="1:8" ht="22.5">
      <c r="A102" s="9" t="s">
        <v>510</v>
      </c>
      <c r="B102" s="9" t="s">
        <v>514</v>
      </c>
      <c r="C102" s="39" t="s">
        <v>401</v>
      </c>
      <c r="D102" s="9"/>
      <c r="E102" s="44" t="s">
        <v>497</v>
      </c>
      <c r="F102" s="105">
        <f>F103</f>
        <v>30</v>
      </c>
      <c r="G102" s="105">
        <f aca="true" t="shared" si="15" ref="G102:H105">G103</f>
        <v>30</v>
      </c>
      <c r="H102" s="105">
        <f t="shared" si="15"/>
        <v>30</v>
      </c>
    </row>
    <row r="103" spans="1:8" ht="45">
      <c r="A103" s="9" t="s">
        <v>510</v>
      </c>
      <c r="B103" s="9" t="s">
        <v>514</v>
      </c>
      <c r="C103" s="39" t="s">
        <v>402</v>
      </c>
      <c r="D103" s="17"/>
      <c r="E103" s="32" t="s">
        <v>236</v>
      </c>
      <c r="F103" s="105">
        <f>F104</f>
        <v>30</v>
      </c>
      <c r="G103" s="105">
        <f t="shared" si="15"/>
        <v>30</v>
      </c>
      <c r="H103" s="105">
        <f t="shared" si="15"/>
        <v>30</v>
      </c>
    </row>
    <row r="104" spans="1:8" ht="12.75">
      <c r="A104" s="9" t="s">
        <v>510</v>
      </c>
      <c r="B104" s="9" t="s">
        <v>514</v>
      </c>
      <c r="C104" s="39" t="s">
        <v>403</v>
      </c>
      <c r="D104" s="17"/>
      <c r="E104" s="31" t="s">
        <v>362</v>
      </c>
      <c r="F104" s="105">
        <f>F105</f>
        <v>30</v>
      </c>
      <c r="G104" s="105">
        <f t="shared" si="15"/>
        <v>30</v>
      </c>
      <c r="H104" s="105">
        <f t="shared" si="15"/>
        <v>30</v>
      </c>
    </row>
    <row r="105" spans="1:8" ht="33.75">
      <c r="A105" s="9" t="s">
        <v>510</v>
      </c>
      <c r="B105" s="9" t="s">
        <v>514</v>
      </c>
      <c r="C105" s="39" t="s">
        <v>404</v>
      </c>
      <c r="D105" s="17"/>
      <c r="E105" s="32" t="s">
        <v>237</v>
      </c>
      <c r="F105" s="105">
        <f>F106</f>
        <v>30</v>
      </c>
      <c r="G105" s="105">
        <f t="shared" si="15"/>
        <v>30</v>
      </c>
      <c r="H105" s="105">
        <f t="shared" si="15"/>
        <v>30</v>
      </c>
    </row>
    <row r="106" spans="1:8" ht="22.5">
      <c r="A106" s="9" t="s">
        <v>510</v>
      </c>
      <c r="B106" s="9" t="s">
        <v>514</v>
      </c>
      <c r="C106" s="39" t="s">
        <v>404</v>
      </c>
      <c r="D106" s="9" t="s">
        <v>95</v>
      </c>
      <c r="E106" s="32" t="s">
        <v>533</v>
      </c>
      <c r="F106" s="105">
        <v>30</v>
      </c>
      <c r="G106" s="105">
        <v>30</v>
      </c>
      <c r="H106" s="105">
        <v>30</v>
      </c>
    </row>
    <row r="107" spans="1:8" ht="22.5">
      <c r="A107" s="9" t="s">
        <v>510</v>
      </c>
      <c r="B107" s="9" t="s">
        <v>514</v>
      </c>
      <c r="C107" s="39" t="s">
        <v>405</v>
      </c>
      <c r="D107" s="17"/>
      <c r="E107" s="44" t="s">
        <v>498</v>
      </c>
      <c r="F107" s="105">
        <f>F108+F114</f>
        <v>25</v>
      </c>
      <c r="G107" s="105">
        <f>G108+G114</f>
        <v>25</v>
      </c>
      <c r="H107" s="105">
        <f>H108+H114</f>
        <v>25</v>
      </c>
    </row>
    <row r="108" spans="1:8" ht="33.75">
      <c r="A108" s="9" t="s">
        <v>510</v>
      </c>
      <c r="B108" s="9" t="s">
        <v>514</v>
      </c>
      <c r="C108" s="39" t="s">
        <v>406</v>
      </c>
      <c r="D108" s="17"/>
      <c r="E108" s="32" t="s">
        <v>238</v>
      </c>
      <c r="F108" s="105">
        <f>F109</f>
        <v>15</v>
      </c>
      <c r="G108" s="105">
        <f>G109</f>
        <v>15</v>
      </c>
      <c r="H108" s="105">
        <f>H109</f>
        <v>15</v>
      </c>
    </row>
    <row r="109" spans="1:8" ht="12.75">
      <c r="A109" s="9" t="s">
        <v>510</v>
      </c>
      <c r="B109" s="9" t="s">
        <v>514</v>
      </c>
      <c r="C109" s="39" t="s">
        <v>407</v>
      </c>
      <c r="D109" s="17"/>
      <c r="E109" s="31" t="s">
        <v>362</v>
      </c>
      <c r="F109" s="105">
        <f>F112+F110</f>
        <v>15</v>
      </c>
      <c r="G109" s="105">
        <f>G112+G110</f>
        <v>15</v>
      </c>
      <c r="H109" s="105">
        <f>H112+H110</f>
        <v>15</v>
      </c>
    </row>
    <row r="110" spans="1:8" ht="22.5">
      <c r="A110" s="9" t="s">
        <v>510</v>
      </c>
      <c r="B110" s="9" t="s">
        <v>514</v>
      </c>
      <c r="C110" s="39" t="s">
        <v>324</v>
      </c>
      <c r="D110" s="17"/>
      <c r="E110" s="31" t="s">
        <v>325</v>
      </c>
      <c r="F110" s="105">
        <f>F111</f>
        <v>10</v>
      </c>
      <c r="G110" s="105">
        <f>G111</f>
        <v>10</v>
      </c>
      <c r="H110" s="105">
        <f>H111</f>
        <v>10</v>
      </c>
    </row>
    <row r="111" spans="1:8" ht="22.5">
      <c r="A111" s="9" t="s">
        <v>510</v>
      </c>
      <c r="B111" s="9" t="s">
        <v>514</v>
      </c>
      <c r="C111" s="39" t="s">
        <v>324</v>
      </c>
      <c r="D111" s="9" t="s">
        <v>95</v>
      </c>
      <c r="E111" s="32" t="s">
        <v>96</v>
      </c>
      <c r="F111" s="105">
        <v>10</v>
      </c>
      <c r="G111" s="105">
        <v>10</v>
      </c>
      <c r="H111" s="105">
        <v>10</v>
      </c>
    </row>
    <row r="112" spans="1:8" ht="12.75">
      <c r="A112" s="9" t="s">
        <v>510</v>
      </c>
      <c r="B112" s="9" t="s">
        <v>514</v>
      </c>
      <c r="C112" s="39" t="s">
        <v>408</v>
      </c>
      <c r="D112" s="9"/>
      <c r="E112" s="32" t="s">
        <v>239</v>
      </c>
      <c r="F112" s="105">
        <f>F113</f>
        <v>5</v>
      </c>
      <c r="G112" s="105">
        <f>G113</f>
        <v>5</v>
      </c>
      <c r="H112" s="105">
        <f>H113</f>
        <v>5</v>
      </c>
    </row>
    <row r="113" spans="1:8" ht="22.5">
      <c r="A113" s="9" t="s">
        <v>510</v>
      </c>
      <c r="B113" s="9" t="s">
        <v>514</v>
      </c>
      <c r="C113" s="39" t="s">
        <v>408</v>
      </c>
      <c r="D113" s="9" t="s">
        <v>95</v>
      </c>
      <c r="E113" s="32" t="s">
        <v>533</v>
      </c>
      <c r="F113" s="108">
        <v>5</v>
      </c>
      <c r="G113" s="108">
        <v>5</v>
      </c>
      <c r="H113" s="108">
        <v>5</v>
      </c>
    </row>
    <row r="114" spans="1:8" ht="22.5">
      <c r="A114" s="9" t="s">
        <v>510</v>
      </c>
      <c r="B114" s="9" t="s">
        <v>514</v>
      </c>
      <c r="C114" s="39" t="s">
        <v>326</v>
      </c>
      <c r="D114" s="9"/>
      <c r="E114" s="32" t="s">
        <v>327</v>
      </c>
      <c r="F114" s="108">
        <f>F115</f>
        <v>10</v>
      </c>
      <c r="G114" s="108">
        <f aca="true" t="shared" si="16" ref="G114:H116">G115</f>
        <v>10</v>
      </c>
      <c r="H114" s="108">
        <f t="shared" si="16"/>
        <v>10</v>
      </c>
    </row>
    <row r="115" spans="1:8" ht="12.75">
      <c r="A115" s="9" t="s">
        <v>510</v>
      </c>
      <c r="B115" s="9" t="s">
        <v>514</v>
      </c>
      <c r="C115" s="39" t="s">
        <v>328</v>
      </c>
      <c r="D115" s="9"/>
      <c r="E115" s="31" t="s">
        <v>362</v>
      </c>
      <c r="F115" s="108">
        <f>F116</f>
        <v>10</v>
      </c>
      <c r="G115" s="108">
        <f t="shared" si="16"/>
        <v>10</v>
      </c>
      <c r="H115" s="108">
        <f t="shared" si="16"/>
        <v>10</v>
      </c>
    </row>
    <row r="116" spans="1:8" ht="45">
      <c r="A116" s="9" t="s">
        <v>510</v>
      </c>
      <c r="B116" s="9" t="s">
        <v>514</v>
      </c>
      <c r="C116" s="39" t="s">
        <v>329</v>
      </c>
      <c r="D116" s="9"/>
      <c r="E116" s="32" t="s">
        <v>330</v>
      </c>
      <c r="F116" s="108">
        <f>F117</f>
        <v>10</v>
      </c>
      <c r="G116" s="108">
        <f t="shared" si="16"/>
        <v>10</v>
      </c>
      <c r="H116" s="108">
        <f t="shared" si="16"/>
        <v>10</v>
      </c>
    </row>
    <row r="117" spans="1:8" ht="22.5">
      <c r="A117" s="9" t="s">
        <v>510</v>
      </c>
      <c r="B117" s="9" t="s">
        <v>514</v>
      </c>
      <c r="C117" s="39" t="s">
        <v>329</v>
      </c>
      <c r="D117" s="9" t="s">
        <v>95</v>
      </c>
      <c r="E117" s="32" t="s">
        <v>96</v>
      </c>
      <c r="F117" s="108">
        <v>10</v>
      </c>
      <c r="G117" s="108">
        <v>10</v>
      </c>
      <c r="H117" s="108">
        <v>10</v>
      </c>
    </row>
    <row r="118" spans="1:8" ht="33.75">
      <c r="A118" s="9" t="s">
        <v>510</v>
      </c>
      <c r="B118" s="9" t="s">
        <v>514</v>
      </c>
      <c r="C118" s="39" t="s">
        <v>409</v>
      </c>
      <c r="D118" s="9"/>
      <c r="E118" s="32" t="s">
        <v>499</v>
      </c>
      <c r="F118" s="105">
        <f>F119</f>
        <v>50</v>
      </c>
      <c r="G118" s="105">
        <f>G119</f>
        <v>50</v>
      </c>
      <c r="H118" s="105">
        <f>H119</f>
        <v>50</v>
      </c>
    </row>
    <row r="119" spans="1:8" ht="22.5">
      <c r="A119" s="17" t="s">
        <v>510</v>
      </c>
      <c r="B119" s="17" t="s">
        <v>514</v>
      </c>
      <c r="C119" s="39" t="s">
        <v>410</v>
      </c>
      <c r="D119" s="9"/>
      <c r="E119" s="32" t="s">
        <v>240</v>
      </c>
      <c r="F119" s="105">
        <f>F121</f>
        <v>50</v>
      </c>
      <c r="G119" s="105">
        <f>G121</f>
        <v>50</v>
      </c>
      <c r="H119" s="105">
        <f>H121</f>
        <v>50</v>
      </c>
    </row>
    <row r="120" spans="1:8" ht="12.75">
      <c r="A120" s="17" t="s">
        <v>510</v>
      </c>
      <c r="B120" s="17" t="s">
        <v>514</v>
      </c>
      <c r="C120" s="39" t="s">
        <v>411</v>
      </c>
      <c r="D120" s="9"/>
      <c r="E120" s="31" t="s">
        <v>362</v>
      </c>
      <c r="F120" s="105">
        <f aca="true" t="shared" si="17" ref="F120:H121">F121</f>
        <v>50</v>
      </c>
      <c r="G120" s="105">
        <f t="shared" si="17"/>
        <v>50</v>
      </c>
      <c r="H120" s="105">
        <f t="shared" si="17"/>
        <v>50</v>
      </c>
    </row>
    <row r="121" spans="1:8" ht="22.5">
      <c r="A121" s="17" t="s">
        <v>510</v>
      </c>
      <c r="B121" s="17" t="s">
        <v>514</v>
      </c>
      <c r="C121" s="39" t="s">
        <v>412</v>
      </c>
      <c r="D121" s="9"/>
      <c r="E121" s="32" t="s">
        <v>241</v>
      </c>
      <c r="F121" s="105">
        <f t="shared" si="17"/>
        <v>50</v>
      </c>
      <c r="G121" s="105">
        <f t="shared" si="17"/>
        <v>50</v>
      </c>
      <c r="H121" s="105">
        <f t="shared" si="17"/>
        <v>50</v>
      </c>
    </row>
    <row r="122" spans="1:8" ht="22.5">
      <c r="A122" s="17" t="s">
        <v>510</v>
      </c>
      <c r="B122" s="17" t="s">
        <v>514</v>
      </c>
      <c r="C122" s="39" t="s">
        <v>412</v>
      </c>
      <c r="D122" s="9" t="s">
        <v>95</v>
      </c>
      <c r="E122" s="32" t="s">
        <v>533</v>
      </c>
      <c r="F122" s="108">
        <v>50</v>
      </c>
      <c r="G122" s="108">
        <v>50</v>
      </c>
      <c r="H122" s="108">
        <v>50</v>
      </c>
    </row>
    <row r="123" spans="1:8" s="5" customFormat="1" ht="12.75">
      <c r="A123" s="16" t="s">
        <v>510</v>
      </c>
      <c r="B123" s="16" t="s">
        <v>515</v>
      </c>
      <c r="C123" s="37"/>
      <c r="D123" s="16"/>
      <c r="E123" s="30" t="s">
        <v>7</v>
      </c>
      <c r="F123" s="103">
        <f>F124</f>
        <v>48606.200000000004</v>
      </c>
      <c r="G123" s="103">
        <f>G124</f>
        <v>55958.100000000006</v>
      </c>
      <c r="H123" s="103">
        <f>H124</f>
        <v>57278.40000000001</v>
      </c>
    </row>
    <row r="124" spans="1:8" ht="12.75">
      <c r="A124" s="16" t="s">
        <v>510</v>
      </c>
      <c r="B124" s="16" t="s">
        <v>75</v>
      </c>
      <c r="C124" s="37"/>
      <c r="D124" s="16"/>
      <c r="E124" s="33" t="s">
        <v>76</v>
      </c>
      <c r="F124" s="118">
        <f aca="true" t="shared" si="18" ref="F124:H129">F125</f>
        <v>48606.200000000004</v>
      </c>
      <c r="G124" s="118">
        <f t="shared" si="18"/>
        <v>55958.100000000006</v>
      </c>
      <c r="H124" s="118">
        <f t="shared" si="18"/>
        <v>57278.40000000001</v>
      </c>
    </row>
    <row r="125" spans="1:8" ht="22.5">
      <c r="A125" s="9" t="s">
        <v>510</v>
      </c>
      <c r="B125" s="9" t="s">
        <v>75</v>
      </c>
      <c r="C125" s="39" t="s">
        <v>413</v>
      </c>
      <c r="D125" s="9"/>
      <c r="E125" s="31" t="s">
        <v>739</v>
      </c>
      <c r="F125" s="108">
        <f t="shared" si="18"/>
        <v>48606.200000000004</v>
      </c>
      <c r="G125" s="108">
        <f t="shared" si="18"/>
        <v>55958.100000000006</v>
      </c>
      <c r="H125" s="108">
        <f t="shared" si="18"/>
        <v>57278.40000000001</v>
      </c>
    </row>
    <row r="126" spans="1:8" ht="33.75">
      <c r="A126" s="9" t="s">
        <v>510</v>
      </c>
      <c r="B126" s="9" t="s">
        <v>75</v>
      </c>
      <c r="C126" s="39" t="s">
        <v>420</v>
      </c>
      <c r="D126" s="9"/>
      <c r="E126" s="43" t="s">
        <v>493</v>
      </c>
      <c r="F126" s="108">
        <f>F127+F137+F149+F153+F161</f>
        <v>48606.200000000004</v>
      </c>
      <c r="G126" s="108">
        <f>G127+G137+G149+G153+G161</f>
        <v>55958.100000000006</v>
      </c>
      <c r="H126" s="108">
        <f>H127+H137+H149+H153+H161</f>
        <v>57278.40000000001</v>
      </c>
    </row>
    <row r="127" spans="1:8" ht="12.75">
      <c r="A127" s="9" t="s">
        <v>510</v>
      </c>
      <c r="B127" s="9" t="s">
        <v>75</v>
      </c>
      <c r="C127" s="39" t="s">
        <v>421</v>
      </c>
      <c r="D127" s="9"/>
      <c r="E127" s="31" t="s">
        <v>313</v>
      </c>
      <c r="F127" s="108">
        <f>F128+F134+F131</f>
        <v>21216.9</v>
      </c>
      <c r="G127" s="108">
        <f>G128+G134+G131</f>
        <v>22357</v>
      </c>
      <c r="H127" s="108">
        <f>H128+H134+H131</f>
        <v>23569.4</v>
      </c>
    </row>
    <row r="128" spans="1:8" ht="12.75">
      <c r="A128" s="9" t="s">
        <v>510</v>
      </c>
      <c r="B128" s="9" t="s">
        <v>75</v>
      </c>
      <c r="C128" s="39" t="s">
        <v>422</v>
      </c>
      <c r="D128" s="9"/>
      <c r="E128" s="31" t="s">
        <v>362</v>
      </c>
      <c r="F128" s="108">
        <f t="shared" si="18"/>
        <v>1481.4</v>
      </c>
      <c r="G128" s="108">
        <f t="shared" si="18"/>
        <v>1595.6</v>
      </c>
      <c r="H128" s="108">
        <f t="shared" si="18"/>
        <v>1720</v>
      </c>
    </row>
    <row r="129" spans="1:8" ht="33.75">
      <c r="A129" s="9" t="s">
        <v>510</v>
      </c>
      <c r="B129" s="9" t="s">
        <v>75</v>
      </c>
      <c r="C129" s="39" t="s">
        <v>423</v>
      </c>
      <c r="D129" s="9"/>
      <c r="E129" s="31" t="s">
        <v>495</v>
      </c>
      <c r="F129" s="108">
        <f>F130</f>
        <v>1481.4</v>
      </c>
      <c r="G129" s="108">
        <f t="shared" si="18"/>
        <v>1595.6</v>
      </c>
      <c r="H129" s="108">
        <f t="shared" si="18"/>
        <v>1720</v>
      </c>
    </row>
    <row r="130" spans="1:9" ht="22.5">
      <c r="A130" s="9" t="s">
        <v>510</v>
      </c>
      <c r="B130" s="9" t="s">
        <v>75</v>
      </c>
      <c r="C130" s="39" t="s">
        <v>423</v>
      </c>
      <c r="D130" s="9" t="s">
        <v>95</v>
      </c>
      <c r="E130" s="32" t="s">
        <v>533</v>
      </c>
      <c r="F130" s="108">
        <v>1481.4</v>
      </c>
      <c r="G130" s="108">
        <v>1595.6</v>
      </c>
      <c r="H130" s="108">
        <v>1720</v>
      </c>
      <c r="I130" s="167"/>
    </row>
    <row r="131" spans="1:9" ht="12.75">
      <c r="A131" s="9" t="s">
        <v>510</v>
      </c>
      <c r="B131" s="9" t="s">
        <v>75</v>
      </c>
      <c r="C131" s="179" t="s">
        <v>590</v>
      </c>
      <c r="D131" s="128"/>
      <c r="E131" s="160" t="s">
        <v>591</v>
      </c>
      <c r="F131" s="108">
        <f aca="true" t="shared" si="19" ref="F131:H132">F132</f>
        <v>3913.8</v>
      </c>
      <c r="G131" s="108">
        <f t="shared" si="19"/>
        <v>4254.2</v>
      </c>
      <c r="H131" s="108">
        <f t="shared" si="19"/>
        <v>4625</v>
      </c>
      <c r="I131" s="175"/>
    </row>
    <row r="132" spans="1:8" ht="45">
      <c r="A132" s="9" t="s">
        <v>510</v>
      </c>
      <c r="B132" s="9" t="s">
        <v>75</v>
      </c>
      <c r="C132" s="39" t="s">
        <v>528</v>
      </c>
      <c r="D132" s="9"/>
      <c r="E132" s="31" t="s">
        <v>38</v>
      </c>
      <c r="F132" s="108">
        <f t="shared" si="19"/>
        <v>3913.8</v>
      </c>
      <c r="G132" s="108">
        <f t="shared" si="19"/>
        <v>4254.2</v>
      </c>
      <c r="H132" s="108">
        <f t="shared" si="19"/>
        <v>4625</v>
      </c>
    </row>
    <row r="133" spans="1:9" ht="22.5">
      <c r="A133" s="9" t="s">
        <v>510</v>
      </c>
      <c r="B133" s="9" t="s">
        <v>75</v>
      </c>
      <c r="C133" s="39" t="s">
        <v>528</v>
      </c>
      <c r="D133" s="9" t="s">
        <v>95</v>
      </c>
      <c r="E133" s="32" t="s">
        <v>533</v>
      </c>
      <c r="F133" s="108">
        <f>4413.8-500</f>
        <v>3913.8</v>
      </c>
      <c r="G133" s="108">
        <f>4754.2-500</f>
        <v>4254.2</v>
      </c>
      <c r="H133" s="108">
        <f>5125-500</f>
        <v>4625</v>
      </c>
      <c r="I133" s="167"/>
    </row>
    <row r="134" spans="1:8" ht="25.5" customHeight="1">
      <c r="A134" s="9" t="s">
        <v>510</v>
      </c>
      <c r="B134" s="9" t="s">
        <v>75</v>
      </c>
      <c r="C134" s="39" t="s">
        <v>424</v>
      </c>
      <c r="D134" s="9"/>
      <c r="E134" s="31" t="s">
        <v>373</v>
      </c>
      <c r="F134" s="108">
        <f aca="true" t="shared" si="20" ref="F134:H135">F135</f>
        <v>15821.7</v>
      </c>
      <c r="G134" s="108">
        <f t="shared" si="20"/>
        <v>16507.2</v>
      </c>
      <c r="H134" s="108">
        <f t="shared" si="20"/>
        <v>17224.4</v>
      </c>
    </row>
    <row r="135" spans="1:8" s="8" customFormat="1" ht="25.5" customHeight="1">
      <c r="A135" s="9" t="s">
        <v>510</v>
      </c>
      <c r="B135" s="9" t="s">
        <v>75</v>
      </c>
      <c r="C135" s="39" t="s">
        <v>126</v>
      </c>
      <c r="D135" s="9"/>
      <c r="E135" s="31" t="s">
        <v>127</v>
      </c>
      <c r="F135" s="108">
        <f t="shared" si="20"/>
        <v>15821.7</v>
      </c>
      <c r="G135" s="108">
        <f t="shared" si="20"/>
        <v>16507.2</v>
      </c>
      <c r="H135" s="108">
        <f t="shared" si="20"/>
        <v>17224.4</v>
      </c>
    </row>
    <row r="136" spans="1:8" ht="22.5">
      <c r="A136" s="9" t="s">
        <v>510</v>
      </c>
      <c r="B136" s="9" t="s">
        <v>75</v>
      </c>
      <c r="C136" s="39" t="s">
        <v>126</v>
      </c>
      <c r="D136" s="9" t="s">
        <v>95</v>
      </c>
      <c r="E136" s="32" t="s">
        <v>533</v>
      </c>
      <c r="F136" s="108">
        <v>15821.7</v>
      </c>
      <c r="G136" s="108">
        <v>16507.2</v>
      </c>
      <c r="H136" s="108">
        <v>17224.4</v>
      </c>
    </row>
    <row r="137" spans="1:8" ht="33.75">
      <c r="A137" s="9" t="s">
        <v>510</v>
      </c>
      <c r="B137" s="9" t="s">
        <v>75</v>
      </c>
      <c r="C137" s="39" t="s">
        <v>785</v>
      </c>
      <c r="D137" s="9"/>
      <c r="E137" s="31" t="s">
        <v>786</v>
      </c>
      <c r="F137" s="108">
        <f>F144+F138+F141</f>
        <v>23029.300000000003</v>
      </c>
      <c r="G137" s="108">
        <f>G144+G138+G141</f>
        <v>29137.800000000003</v>
      </c>
      <c r="H137" s="108">
        <f>H144+H138+H141</f>
        <v>29137.800000000003</v>
      </c>
    </row>
    <row r="138" spans="1:8" ht="22.5">
      <c r="A138" s="9" t="s">
        <v>510</v>
      </c>
      <c r="B138" s="9" t="s">
        <v>75</v>
      </c>
      <c r="C138" s="39" t="s">
        <v>787</v>
      </c>
      <c r="D138" s="9"/>
      <c r="E138" s="120" t="s">
        <v>373</v>
      </c>
      <c r="F138" s="108">
        <f aca="true" t="shared" si="21" ref="F138:H139">F139</f>
        <v>18023.4</v>
      </c>
      <c r="G138" s="108">
        <f t="shared" si="21"/>
        <v>22910.2</v>
      </c>
      <c r="H138" s="108">
        <f t="shared" si="21"/>
        <v>22910.2</v>
      </c>
    </row>
    <row r="139" spans="1:8" ht="22.5">
      <c r="A139" s="9" t="s">
        <v>510</v>
      </c>
      <c r="B139" s="9" t="s">
        <v>75</v>
      </c>
      <c r="C139" s="39" t="s">
        <v>788</v>
      </c>
      <c r="D139" s="9"/>
      <c r="E139" s="120" t="s">
        <v>789</v>
      </c>
      <c r="F139" s="108">
        <f t="shared" si="21"/>
        <v>18023.4</v>
      </c>
      <c r="G139" s="108">
        <f t="shared" si="21"/>
        <v>22910.2</v>
      </c>
      <c r="H139" s="108">
        <f t="shared" si="21"/>
        <v>22910.2</v>
      </c>
    </row>
    <row r="140" spans="1:8" ht="22.5">
      <c r="A140" s="9" t="s">
        <v>510</v>
      </c>
      <c r="B140" s="9" t="s">
        <v>75</v>
      </c>
      <c r="C140" s="39" t="s">
        <v>788</v>
      </c>
      <c r="D140" s="9" t="s">
        <v>95</v>
      </c>
      <c r="E140" s="32" t="s">
        <v>533</v>
      </c>
      <c r="F140" s="108">
        <v>18023.4</v>
      </c>
      <c r="G140" s="108">
        <v>22910.2</v>
      </c>
      <c r="H140" s="108">
        <v>22910.2</v>
      </c>
    </row>
    <row r="141" spans="1:8" ht="33.75">
      <c r="A141" s="9" t="s">
        <v>510</v>
      </c>
      <c r="B141" s="9" t="s">
        <v>75</v>
      </c>
      <c r="C141" s="39" t="s">
        <v>790</v>
      </c>
      <c r="D141" s="9"/>
      <c r="E141" s="32" t="s">
        <v>417</v>
      </c>
      <c r="F141" s="108">
        <f aca="true" t="shared" si="22" ref="F141:H142">F142</f>
        <v>4505.9</v>
      </c>
      <c r="G141" s="108">
        <f t="shared" si="22"/>
        <v>5727.6</v>
      </c>
      <c r="H141" s="108">
        <f t="shared" si="22"/>
        <v>5727.6</v>
      </c>
    </row>
    <row r="142" spans="1:8" ht="22.5">
      <c r="A142" s="9" t="s">
        <v>510</v>
      </c>
      <c r="B142" s="9" t="s">
        <v>75</v>
      </c>
      <c r="C142" s="39" t="s">
        <v>791</v>
      </c>
      <c r="D142" s="9"/>
      <c r="E142" s="194" t="s">
        <v>792</v>
      </c>
      <c r="F142" s="108">
        <f t="shared" si="22"/>
        <v>4505.9</v>
      </c>
      <c r="G142" s="108">
        <f t="shared" si="22"/>
        <v>5727.6</v>
      </c>
      <c r="H142" s="108">
        <f t="shared" si="22"/>
        <v>5727.6</v>
      </c>
    </row>
    <row r="143" spans="1:9" ht="22.5">
      <c r="A143" s="9" t="s">
        <v>510</v>
      </c>
      <c r="B143" s="9" t="s">
        <v>75</v>
      </c>
      <c r="C143" s="39" t="s">
        <v>791</v>
      </c>
      <c r="D143" s="9" t="s">
        <v>95</v>
      </c>
      <c r="E143" s="32" t="s">
        <v>533</v>
      </c>
      <c r="F143" s="108">
        <v>4505.9</v>
      </c>
      <c r="G143" s="108">
        <v>5727.6</v>
      </c>
      <c r="H143" s="108">
        <v>5727.6</v>
      </c>
      <c r="I143" s="167"/>
    </row>
    <row r="144" spans="1:8" ht="12" customHeight="1">
      <c r="A144" s="9" t="s">
        <v>510</v>
      </c>
      <c r="B144" s="9" t="s">
        <v>75</v>
      </c>
      <c r="C144" s="39" t="s">
        <v>827</v>
      </c>
      <c r="D144" s="9"/>
      <c r="E144" s="160" t="s">
        <v>591</v>
      </c>
      <c r="F144" s="108">
        <f>F145+F147</f>
        <v>500</v>
      </c>
      <c r="G144" s="108">
        <f>G145+G147</f>
        <v>500</v>
      </c>
      <c r="H144" s="108">
        <f>H145+H147</f>
        <v>500</v>
      </c>
    </row>
    <row r="145" spans="1:8" ht="33.75" hidden="1">
      <c r="A145" s="9" t="s">
        <v>510</v>
      </c>
      <c r="B145" s="9" t="s">
        <v>75</v>
      </c>
      <c r="C145" s="39" t="s">
        <v>828</v>
      </c>
      <c r="D145" s="9"/>
      <c r="E145" s="31" t="s">
        <v>781</v>
      </c>
      <c r="F145" s="108">
        <f>F146</f>
        <v>0</v>
      </c>
      <c r="G145" s="108">
        <f>G146</f>
        <v>0</v>
      </c>
      <c r="H145" s="108">
        <f>H146</f>
        <v>0</v>
      </c>
    </row>
    <row r="146" spans="1:8" ht="22.5" hidden="1">
      <c r="A146" s="9" t="s">
        <v>510</v>
      </c>
      <c r="B146" s="9" t="s">
        <v>75</v>
      </c>
      <c r="C146" s="39" t="s">
        <v>828</v>
      </c>
      <c r="D146" s="9" t="s">
        <v>95</v>
      </c>
      <c r="E146" s="32" t="s">
        <v>533</v>
      </c>
      <c r="F146" s="108"/>
      <c r="G146" s="108"/>
      <c r="H146" s="108"/>
    </row>
    <row r="147" spans="1:8" ht="36.75" customHeight="1">
      <c r="A147" s="9" t="s">
        <v>510</v>
      </c>
      <c r="B147" s="9" t="s">
        <v>75</v>
      </c>
      <c r="C147" s="39" t="s">
        <v>872</v>
      </c>
      <c r="D147" s="9"/>
      <c r="E147" s="31" t="s">
        <v>869</v>
      </c>
      <c r="F147" s="108">
        <f>F148</f>
        <v>500</v>
      </c>
      <c r="G147" s="108">
        <f>G148</f>
        <v>500</v>
      </c>
      <c r="H147" s="108">
        <f>H148</f>
        <v>500</v>
      </c>
    </row>
    <row r="148" spans="1:9" ht="31.5" customHeight="1">
      <c r="A148" s="9" t="s">
        <v>510</v>
      </c>
      <c r="B148" s="9" t="s">
        <v>75</v>
      </c>
      <c r="C148" s="39" t="s">
        <v>872</v>
      </c>
      <c r="D148" s="9" t="s">
        <v>95</v>
      </c>
      <c r="E148" s="31" t="s">
        <v>533</v>
      </c>
      <c r="F148" s="108">
        <v>500</v>
      </c>
      <c r="G148" s="108">
        <v>500</v>
      </c>
      <c r="H148" s="108">
        <v>500</v>
      </c>
      <c r="I148" s="167"/>
    </row>
    <row r="149" spans="1:8" ht="22.5" hidden="1">
      <c r="A149" s="9" t="s">
        <v>510</v>
      </c>
      <c r="B149" s="9" t="s">
        <v>75</v>
      </c>
      <c r="C149" s="39" t="s">
        <v>793</v>
      </c>
      <c r="D149" s="9"/>
      <c r="E149" s="31" t="s">
        <v>794</v>
      </c>
      <c r="F149" s="108">
        <f>F150</f>
        <v>0</v>
      </c>
      <c r="G149" s="108">
        <f>G150</f>
        <v>0</v>
      </c>
      <c r="H149" s="108">
        <f>H150</f>
        <v>0</v>
      </c>
    </row>
    <row r="150" spans="1:8" ht="12.75" hidden="1">
      <c r="A150" s="9" t="s">
        <v>510</v>
      </c>
      <c r="B150" s="9" t="s">
        <v>75</v>
      </c>
      <c r="C150" s="39" t="s">
        <v>854</v>
      </c>
      <c r="D150" s="9"/>
      <c r="E150" s="31" t="s">
        <v>362</v>
      </c>
      <c r="F150" s="108">
        <f aca="true" t="shared" si="23" ref="F150:H151">F151</f>
        <v>0</v>
      </c>
      <c r="G150" s="108">
        <f t="shared" si="23"/>
        <v>0</v>
      </c>
      <c r="H150" s="108">
        <f t="shared" si="23"/>
        <v>0</v>
      </c>
    </row>
    <row r="151" spans="1:8" ht="34.5" customHeight="1" hidden="1">
      <c r="A151" s="9" t="s">
        <v>510</v>
      </c>
      <c r="B151" s="9" t="s">
        <v>75</v>
      </c>
      <c r="C151" s="39" t="s">
        <v>855</v>
      </c>
      <c r="D151" s="9"/>
      <c r="E151" s="31" t="s">
        <v>856</v>
      </c>
      <c r="F151" s="108">
        <f t="shared" si="23"/>
        <v>0</v>
      </c>
      <c r="G151" s="108">
        <f t="shared" si="23"/>
        <v>0</v>
      </c>
      <c r="H151" s="108">
        <f t="shared" si="23"/>
        <v>0</v>
      </c>
    </row>
    <row r="152" spans="1:8" ht="22.5" hidden="1">
      <c r="A152" s="9" t="s">
        <v>510</v>
      </c>
      <c r="B152" s="9" t="s">
        <v>75</v>
      </c>
      <c r="C152" s="39" t="s">
        <v>855</v>
      </c>
      <c r="D152" s="9" t="s">
        <v>95</v>
      </c>
      <c r="E152" s="32" t="s">
        <v>533</v>
      </c>
      <c r="F152" s="108"/>
      <c r="G152" s="108"/>
      <c r="H152" s="108"/>
    </row>
    <row r="153" spans="1:8" ht="22.5">
      <c r="A153" s="9" t="s">
        <v>510</v>
      </c>
      <c r="B153" s="9" t="s">
        <v>75</v>
      </c>
      <c r="C153" s="39" t="s">
        <v>858</v>
      </c>
      <c r="D153" s="9"/>
      <c r="E153" s="31" t="s">
        <v>859</v>
      </c>
      <c r="F153" s="108">
        <f>F154</f>
        <v>2011.3999999999999</v>
      </c>
      <c r="G153" s="108">
        <f aca="true" t="shared" si="24" ref="G153:H156">G154</f>
        <v>2011.3999999999999</v>
      </c>
      <c r="H153" s="108">
        <f t="shared" si="24"/>
        <v>2011.3999999999999</v>
      </c>
    </row>
    <row r="154" spans="1:8" ht="12.75">
      <c r="A154" s="9" t="s">
        <v>510</v>
      </c>
      <c r="B154" s="9" t="s">
        <v>75</v>
      </c>
      <c r="C154" s="39" t="s">
        <v>860</v>
      </c>
      <c r="D154" s="9"/>
      <c r="E154" s="31" t="s">
        <v>861</v>
      </c>
      <c r="F154" s="108">
        <f>F155+F158</f>
        <v>2011.3999999999999</v>
      </c>
      <c r="G154" s="108">
        <f>G155+G158</f>
        <v>2011.3999999999999</v>
      </c>
      <c r="H154" s="108">
        <f>H155+H158</f>
        <v>2011.3999999999999</v>
      </c>
    </row>
    <row r="155" spans="1:8" ht="22.5">
      <c r="A155" s="9" t="s">
        <v>510</v>
      </c>
      <c r="B155" s="9" t="s">
        <v>75</v>
      </c>
      <c r="C155" s="39" t="s">
        <v>862</v>
      </c>
      <c r="D155" s="9"/>
      <c r="E155" s="120" t="s">
        <v>373</v>
      </c>
      <c r="F155" s="108">
        <f>F156</f>
        <v>1609.1</v>
      </c>
      <c r="G155" s="108">
        <f t="shared" si="24"/>
        <v>1609.1</v>
      </c>
      <c r="H155" s="108">
        <f t="shared" si="24"/>
        <v>1609.1</v>
      </c>
    </row>
    <row r="156" spans="1:8" ht="33.75">
      <c r="A156" s="9" t="s">
        <v>510</v>
      </c>
      <c r="B156" s="9" t="s">
        <v>75</v>
      </c>
      <c r="C156" s="39" t="s">
        <v>863</v>
      </c>
      <c r="D156" s="9"/>
      <c r="E156" s="31" t="s">
        <v>795</v>
      </c>
      <c r="F156" s="108">
        <f>F157</f>
        <v>1609.1</v>
      </c>
      <c r="G156" s="108">
        <f t="shared" si="24"/>
        <v>1609.1</v>
      </c>
      <c r="H156" s="108">
        <f t="shared" si="24"/>
        <v>1609.1</v>
      </c>
    </row>
    <row r="157" spans="1:9" ht="22.5">
      <c r="A157" s="9" t="s">
        <v>510</v>
      </c>
      <c r="B157" s="9" t="s">
        <v>75</v>
      </c>
      <c r="C157" s="39" t="s">
        <v>863</v>
      </c>
      <c r="D157" s="9" t="s">
        <v>95</v>
      </c>
      <c r="E157" s="32" t="s">
        <v>533</v>
      </c>
      <c r="F157" s="108">
        <v>1609.1</v>
      </c>
      <c r="G157" s="108">
        <v>1609.1</v>
      </c>
      <c r="H157" s="108">
        <v>1609.1</v>
      </c>
      <c r="I157" s="167"/>
    </row>
    <row r="158" spans="1:8" ht="33.75">
      <c r="A158" s="9" t="s">
        <v>510</v>
      </c>
      <c r="B158" s="9" t="s">
        <v>75</v>
      </c>
      <c r="C158" s="39" t="s">
        <v>864</v>
      </c>
      <c r="D158" s="9"/>
      <c r="E158" s="32" t="s">
        <v>417</v>
      </c>
      <c r="F158" s="108">
        <f aca="true" t="shared" si="25" ref="F158:H159">F159</f>
        <v>402.3</v>
      </c>
      <c r="G158" s="108">
        <f t="shared" si="25"/>
        <v>402.3</v>
      </c>
      <c r="H158" s="108">
        <f t="shared" si="25"/>
        <v>402.3</v>
      </c>
    </row>
    <row r="159" spans="1:8" ht="45">
      <c r="A159" s="9" t="s">
        <v>510</v>
      </c>
      <c r="B159" s="9" t="s">
        <v>75</v>
      </c>
      <c r="C159" s="39" t="s">
        <v>865</v>
      </c>
      <c r="D159" s="9"/>
      <c r="E159" s="31" t="s">
        <v>796</v>
      </c>
      <c r="F159" s="108">
        <f t="shared" si="25"/>
        <v>402.3</v>
      </c>
      <c r="G159" s="108">
        <f t="shared" si="25"/>
        <v>402.3</v>
      </c>
      <c r="H159" s="108">
        <f t="shared" si="25"/>
        <v>402.3</v>
      </c>
    </row>
    <row r="160" spans="1:9" ht="22.5">
      <c r="A160" s="9" t="s">
        <v>510</v>
      </c>
      <c r="B160" s="9" t="s">
        <v>75</v>
      </c>
      <c r="C160" s="39" t="s">
        <v>865</v>
      </c>
      <c r="D160" s="9" t="s">
        <v>95</v>
      </c>
      <c r="E160" s="32" t="s">
        <v>533</v>
      </c>
      <c r="F160" s="108">
        <v>402.3</v>
      </c>
      <c r="G160" s="108">
        <v>402.3</v>
      </c>
      <c r="H160" s="108">
        <v>402.3</v>
      </c>
      <c r="I160" s="167"/>
    </row>
    <row r="161" spans="1:9" ht="45">
      <c r="A161" s="9" t="s">
        <v>510</v>
      </c>
      <c r="B161" s="9" t="s">
        <v>75</v>
      </c>
      <c r="C161" s="39" t="s">
        <v>912</v>
      </c>
      <c r="D161" s="9"/>
      <c r="E161" s="31" t="s">
        <v>919</v>
      </c>
      <c r="F161" s="108">
        <f>F162+F165</f>
        <v>2348.6</v>
      </c>
      <c r="G161" s="108">
        <f>G162+G165</f>
        <v>2451.9</v>
      </c>
      <c r="H161" s="108">
        <f>H162+H165</f>
        <v>2559.8</v>
      </c>
      <c r="I161" s="175"/>
    </row>
    <row r="162" spans="1:9" ht="22.5">
      <c r="A162" s="9" t="s">
        <v>510</v>
      </c>
      <c r="B162" s="9" t="s">
        <v>75</v>
      </c>
      <c r="C162" s="39" t="s">
        <v>913</v>
      </c>
      <c r="D162" s="9"/>
      <c r="E162" s="120" t="s">
        <v>373</v>
      </c>
      <c r="F162" s="108">
        <f aca="true" t="shared" si="26" ref="F162:H163">F163</f>
        <v>1839.5</v>
      </c>
      <c r="G162" s="108">
        <f t="shared" si="26"/>
        <v>1920.4</v>
      </c>
      <c r="H162" s="108">
        <f t="shared" si="26"/>
        <v>2004.9</v>
      </c>
      <c r="I162" s="175"/>
    </row>
    <row r="163" spans="1:9" ht="33.75">
      <c r="A163" s="9" t="s">
        <v>510</v>
      </c>
      <c r="B163" s="9" t="s">
        <v>75</v>
      </c>
      <c r="C163" s="39" t="s">
        <v>914</v>
      </c>
      <c r="D163" s="9"/>
      <c r="E163" s="31" t="s">
        <v>917</v>
      </c>
      <c r="F163" s="108">
        <f t="shared" si="26"/>
        <v>1839.5</v>
      </c>
      <c r="G163" s="108">
        <f t="shared" si="26"/>
        <v>1920.4</v>
      </c>
      <c r="H163" s="108">
        <f t="shared" si="26"/>
        <v>2004.9</v>
      </c>
      <c r="I163" s="175"/>
    </row>
    <row r="164" spans="1:9" ht="22.5">
      <c r="A164" s="9" t="s">
        <v>510</v>
      </c>
      <c r="B164" s="9" t="s">
        <v>75</v>
      </c>
      <c r="C164" s="39" t="s">
        <v>914</v>
      </c>
      <c r="D164" s="9" t="s">
        <v>95</v>
      </c>
      <c r="E164" s="32" t="s">
        <v>533</v>
      </c>
      <c r="F164" s="108">
        <v>1839.5</v>
      </c>
      <c r="G164" s="108">
        <v>1920.4</v>
      </c>
      <c r="H164" s="108">
        <v>2004.9</v>
      </c>
      <c r="I164" s="175"/>
    </row>
    <row r="165" spans="1:9" ht="33.75">
      <c r="A165" s="9" t="s">
        <v>510</v>
      </c>
      <c r="B165" s="9" t="s">
        <v>75</v>
      </c>
      <c r="C165" s="39" t="s">
        <v>915</v>
      </c>
      <c r="D165" s="9"/>
      <c r="E165" s="32" t="s">
        <v>417</v>
      </c>
      <c r="F165" s="108">
        <f aca="true" t="shared" si="27" ref="F165:H166">F166</f>
        <v>509.1</v>
      </c>
      <c r="G165" s="108">
        <f t="shared" si="27"/>
        <v>531.5</v>
      </c>
      <c r="H165" s="108">
        <f t="shared" si="27"/>
        <v>554.9</v>
      </c>
      <c r="I165" s="175"/>
    </row>
    <row r="166" spans="1:9" ht="33.75">
      <c r="A166" s="9" t="s">
        <v>510</v>
      </c>
      <c r="B166" s="9" t="s">
        <v>75</v>
      </c>
      <c r="C166" s="39" t="s">
        <v>916</v>
      </c>
      <c r="D166" s="9"/>
      <c r="E166" s="31" t="s">
        <v>918</v>
      </c>
      <c r="F166" s="108">
        <f t="shared" si="27"/>
        <v>509.1</v>
      </c>
      <c r="G166" s="108">
        <f t="shared" si="27"/>
        <v>531.5</v>
      </c>
      <c r="H166" s="108">
        <f t="shared" si="27"/>
        <v>554.9</v>
      </c>
      <c r="I166" s="175"/>
    </row>
    <row r="167" spans="1:9" ht="22.5">
      <c r="A167" s="9" t="s">
        <v>510</v>
      </c>
      <c r="B167" s="9" t="s">
        <v>75</v>
      </c>
      <c r="C167" s="39" t="s">
        <v>916</v>
      </c>
      <c r="D167" s="9" t="s">
        <v>95</v>
      </c>
      <c r="E167" s="32" t="s">
        <v>533</v>
      </c>
      <c r="F167" s="108">
        <v>509.1</v>
      </c>
      <c r="G167" s="108">
        <v>531.5</v>
      </c>
      <c r="H167" s="108">
        <v>554.9</v>
      </c>
      <c r="I167" s="175"/>
    </row>
    <row r="168" spans="1:8" ht="12.75">
      <c r="A168" s="16" t="s">
        <v>510</v>
      </c>
      <c r="B168" s="16" t="s">
        <v>721</v>
      </c>
      <c r="C168" s="37"/>
      <c r="D168" s="16"/>
      <c r="E168" s="33" t="s">
        <v>722</v>
      </c>
      <c r="F168" s="108">
        <f>F169+F185</f>
        <v>2980</v>
      </c>
      <c r="G168" s="108">
        <f>G169+G185</f>
        <v>907.2</v>
      </c>
      <c r="H168" s="108">
        <f>H169+H185</f>
        <v>30</v>
      </c>
    </row>
    <row r="169" spans="1:8" ht="12.75">
      <c r="A169" s="16" t="s">
        <v>510</v>
      </c>
      <c r="B169" s="16" t="s">
        <v>723</v>
      </c>
      <c r="C169" s="37"/>
      <c r="D169" s="16"/>
      <c r="E169" s="33" t="s">
        <v>724</v>
      </c>
      <c r="F169" s="108">
        <f>F170</f>
        <v>1980</v>
      </c>
      <c r="G169" s="108">
        <f aca="true" t="shared" si="28" ref="G169:H174">G170</f>
        <v>907.2</v>
      </c>
      <c r="H169" s="108">
        <f t="shared" si="28"/>
        <v>30</v>
      </c>
    </row>
    <row r="170" spans="1:8" ht="22.5">
      <c r="A170" s="9" t="s">
        <v>510</v>
      </c>
      <c r="B170" s="9" t="s">
        <v>723</v>
      </c>
      <c r="C170" s="39" t="s">
        <v>755</v>
      </c>
      <c r="D170" s="9"/>
      <c r="E170" s="31" t="s">
        <v>920</v>
      </c>
      <c r="F170" s="108">
        <f>F171</f>
        <v>1980</v>
      </c>
      <c r="G170" s="108">
        <f t="shared" si="28"/>
        <v>907.2</v>
      </c>
      <c r="H170" s="108">
        <f t="shared" si="28"/>
        <v>30</v>
      </c>
    </row>
    <row r="171" spans="1:8" ht="33.75">
      <c r="A171" s="9" t="s">
        <v>510</v>
      </c>
      <c r="B171" s="9" t="s">
        <v>723</v>
      </c>
      <c r="C171" s="39" t="s">
        <v>756</v>
      </c>
      <c r="D171" s="9"/>
      <c r="E171" s="43" t="s">
        <v>757</v>
      </c>
      <c r="F171" s="108">
        <f>F172+F181</f>
        <v>1980</v>
      </c>
      <c r="G171" s="108">
        <f>G172+G181</f>
        <v>907.2</v>
      </c>
      <c r="H171" s="108">
        <f>H172+H181</f>
        <v>30</v>
      </c>
    </row>
    <row r="172" spans="1:8" ht="22.5">
      <c r="A172" s="9" t="s">
        <v>510</v>
      </c>
      <c r="B172" s="9" t="s">
        <v>723</v>
      </c>
      <c r="C172" s="39" t="s">
        <v>758</v>
      </c>
      <c r="D172" s="9"/>
      <c r="E172" s="31" t="s">
        <v>759</v>
      </c>
      <c r="F172" s="108">
        <f>F173+F178</f>
        <v>1980</v>
      </c>
      <c r="G172" s="108">
        <f>G173+G178</f>
        <v>907.2</v>
      </c>
      <c r="H172" s="108">
        <f>H173+H178</f>
        <v>30</v>
      </c>
    </row>
    <row r="173" spans="1:8" ht="12.75">
      <c r="A173" s="9" t="s">
        <v>510</v>
      </c>
      <c r="B173" s="9" t="s">
        <v>723</v>
      </c>
      <c r="C173" s="39" t="s">
        <v>760</v>
      </c>
      <c r="D173" s="9"/>
      <c r="E173" s="31" t="s">
        <v>362</v>
      </c>
      <c r="F173" s="108">
        <f>F174+F176</f>
        <v>1850</v>
      </c>
      <c r="G173" s="108">
        <f>G174+G176</f>
        <v>877.2</v>
      </c>
      <c r="H173" s="108">
        <f>H174+H176</f>
        <v>0</v>
      </c>
    </row>
    <row r="174" spans="1:8" ht="22.5">
      <c r="A174" s="9" t="s">
        <v>510</v>
      </c>
      <c r="B174" s="9" t="s">
        <v>723</v>
      </c>
      <c r="C174" s="39" t="s">
        <v>761</v>
      </c>
      <c r="D174" s="9"/>
      <c r="E174" s="31" t="s">
        <v>762</v>
      </c>
      <c r="F174" s="108">
        <f>F175</f>
        <v>1850</v>
      </c>
      <c r="G174" s="108">
        <f t="shared" si="28"/>
        <v>877.2</v>
      </c>
      <c r="H174" s="108">
        <f t="shared" si="28"/>
        <v>0</v>
      </c>
    </row>
    <row r="175" spans="1:8" ht="22.5">
      <c r="A175" s="9" t="s">
        <v>510</v>
      </c>
      <c r="B175" s="9" t="s">
        <v>723</v>
      </c>
      <c r="C175" s="39" t="s">
        <v>761</v>
      </c>
      <c r="D175" s="9" t="s">
        <v>95</v>
      </c>
      <c r="E175" s="32" t="s">
        <v>533</v>
      </c>
      <c r="F175" s="108">
        <v>1850</v>
      </c>
      <c r="G175" s="108">
        <v>877.2</v>
      </c>
      <c r="H175" s="108">
        <v>0</v>
      </c>
    </row>
    <row r="176" spans="1:8" ht="22.5">
      <c r="A176" s="9" t="s">
        <v>510</v>
      </c>
      <c r="B176" s="9" t="s">
        <v>723</v>
      </c>
      <c r="C176" s="39" t="s">
        <v>870</v>
      </c>
      <c r="D176" s="9"/>
      <c r="E176" s="31" t="s">
        <v>871</v>
      </c>
      <c r="F176" s="108">
        <f>F177</f>
        <v>0</v>
      </c>
      <c r="G176" s="108">
        <f>G177</f>
        <v>0</v>
      </c>
      <c r="H176" s="108">
        <f>H177</f>
        <v>0</v>
      </c>
    </row>
    <row r="177" spans="1:9" ht="22.5">
      <c r="A177" s="9" t="s">
        <v>510</v>
      </c>
      <c r="B177" s="9" t="s">
        <v>723</v>
      </c>
      <c r="C177" s="39" t="s">
        <v>870</v>
      </c>
      <c r="D177" s="9" t="s">
        <v>95</v>
      </c>
      <c r="E177" s="32" t="s">
        <v>533</v>
      </c>
      <c r="F177" s="108"/>
      <c r="G177" s="108"/>
      <c r="H177" s="108"/>
      <c r="I177" s="167"/>
    </row>
    <row r="178" spans="1:9" ht="12.75">
      <c r="A178" s="9" t="s">
        <v>510</v>
      </c>
      <c r="B178" s="9" t="s">
        <v>723</v>
      </c>
      <c r="C178" s="39" t="s">
        <v>873</v>
      </c>
      <c r="D178" s="9"/>
      <c r="E178" s="160" t="s">
        <v>591</v>
      </c>
      <c r="F178" s="108">
        <f aca="true" t="shared" si="29" ref="F178:H179">F179</f>
        <v>130</v>
      </c>
      <c r="G178" s="108">
        <f t="shared" si="29"/>
        <v>30</v>
      </c>
      <c r="H178" s="108">
        <f t="shared" si="29"/>
        <v>30</v>
      </c>
      <c r="I178" s="175"/>
    </row>
    <row r="179" spans="1:9" ht="22.5">
      <c r="A179" s="9" t="s">
        <v>510</v>
      </c>
      <c r="B179" s="9" t="s">
        <v>723</v>
      </c>
      <c r="C179" s="39" t="s">
        <v>874</v>
      </c>
      <c r="D179" s="9"/>
      <c r="E179" s="31" t="s">
        <v>875</v>
      </c>
      <c r="F179" s="108">
        <f t="shared" si="29"/>
        <v>130</v>
      </c>
      <c r="G179" s="108">
        <f t="shared" si="29"/>
        <v>30</v>
      </c>
      <c r="H179" s="108">
        <f t="shared" si="29"/>
        <v>30</v>
      </c>
      <c r="I179" s="175"/>
    </row>
    <row r="180" spans="1:9" ht="22.5">
      <c r="A180" s="9" t="s">
        <v>510</v>
      </c>
      <c r="B180" s="9" t="s">
        <v>723</v>
      </c>
      <c r="C180" s="39" t="s">
        <v>874</v>
      </c>
      <c r="D180" s="9" t="s">
        <v>95</v>
      </c>
      <c r="E180" s="32" t="s">
        <v>533</v>
      </c>
      <c r="F180" s="108">
        <v>130</v>
      </c>
      <c r="G180" s="108">
        <v>30</v>
      </c>
      <c r="H180" s="108">
        <v>30</v>
      </c>
      <c r="I180" s="175"/>
    </row>
    <row r="181" spans="1:8" ht="12.75" hidden="1">
      <c r="A181" s="9" t="s">
        <v>510</v>
      </c>
      <c r="B181" s="9" t="s">
        <v>723</v>
      </c>
      <c r="C181" s="39" t="s">
        <v>763</v>
      </c>
      <c r="D181" s="9"/>
      <c r="E181" s="31" t="s">
        <v>764</v>
      </c>
      <c r="F181" s="108">
        <f>F182</f>
        <v>0</v>
      </c>
      <c r="G181" s="108">
        <f aca="true" t="shared" si="30" ref="G181:H183">G182</f>
        <v>0</v>
      </c>
      <c r="H181" s="108">
        <f t="shared" si="30"/>
        <v>0</v>
      </c>
    </row>
    <row r="182" spans="1:8" ht="12.75" hidden="1">
      <c r="A182" s="9" t="s">
        <v>510</v>
      </c>
      <c r="B182" s="9" t="s">
        <v>723</v>
      </c>
      <c r="C182" s="39" t="s">
        <v>765</v>
      </c>
      <c r="D182" s="9"/>
      <c r="E182" s="31" t="s">
        <v>362</v>
      </c>
      <c r="F182" s="108">
        <f>F183</f>
        <v>0</v>
      </c>
      <c r="G182" s="108">
        <f t="shared" si="30"/>
        <v>0</v>
      </c>
      <c r="H182" s="108">
        <f t="shared" si="30"/>
        <v>0</v>
      </c>
    </row>
    <row r="183" spans="1:8" ht="22.5" hidden="1">
      <c r="A183" s="9" t="s">
        <v>510</v>
      </c>
      <c r="B183" s="9" t="s">
        <v>723</v>
      </c>
      <c r="C183" s="39" t="s">
        <v>766</v>
      </c>
      <c r="D183" s="9"/>
      <c r="E183" s="31" t="s">
        <v>767</v>
      </c>
      <c r="F183" s="108">
        <f>F184</f>
        <v>0</v>
      </c>
      <c r="G183" s="108">
        <f t="shared" si="30"/>
        <v>0</v>
      </c>
      <c r="H183" s="108">
        <f t="shared" si="30"/>
        <v>0</v>
      </c>
    </row>
    <row r="184" spans="1:8" ht="12.75" hidden="1">
      <c r="A184" s="9" t="s">
        <v>510</v>
      </c>
      <c r="B184" s="9" t="s">
        <v>723</v>
      </c>
      <c r="C184" s="39" t="s">
        <v>766</v>
      </c>
      <c r="D184" s="9" t="s">
        <v>135</v>
      </c>
      <c r="E184" s="31" t="s">
        <v>136</v>
      </c>
      <c r="F184" s="108"/>
      <c r="G184" s="108"/>
      <c r="H184" s="108"/>
    </row>
    <row r="185" spans="1:8" ht="12.75">
      <c r="A185" s="16" t="s">
        <v>510</v>
      </c>
      <c r="B185" s="16" t="s">
        <v>772</v>
      </c>
      <c r="C185" s="39"/>
      <c r="D185" s="9"/>
      <c r="E185" s="33" t="s">
        <v>773</v>
      </c>
      <c r="F185" s="108">
        <f aca="true" t="shared" si="31" ref="F185:F190">F186</f>
        <v>1000</v>
      </c>
      <c r="G185" s="108">
        <f aca="true" t="shared" si="32" ref="G185:H190">G186</f>
        <v>0</v>
      </c>
      <c r="H185" s="108">
        <f t="shared" si="32"/>
        <v>0</v>
      </c>
    </row>
    <row r="186" spans="1:8" ht="21" customHeight="1">
      <c r="A186" s="9" t="s">
        <v>510</v>
      </c>
      <c r="B186" s="9" t="s">
        <v>772</v>
      </c>
      <c r="C186" s="39" t="s">
        <v>755</v>
      </c>
      <c r="D186" s="9"/>
      <c r="E186" s="31" t="s">
        <v>920</v>
      </c>
      <c r="F186" s="108">
        <f>F187+F192</f>
        <v>1000</v>
      </c>
      <c r="G186" s="108">
        <f t="shared" si="32"/>
        <v>0</v>
      </c>
      <c r="H186" s="108">
        <f t="shared" si="32"/>
        <v>0</v>
      </c>
    </row>
    <row r="187" spans="1:8" ht="0.75" customHeight="1" hidden="1">
      <c r="A187" s="9" t="s">
        <v>510</v>
      </c>
      <c r="B187" s="9" t="s">
        <v>772</v>
      </c>
      <c r="C187" s="39" t="s">
        <v>774</v>
      </c>
      <c r="D187" s="9"/>
      <c r="E187" s="43" t="s">
        <v>775</v>
      </c>
      <c r="F187" s="108">
        <f t="shared" si="31"/>
        <v>0</v>
      </c>
      <c r="G187" s="108">
        <f t="shared" si="32"/>
        <v>0</v>
      </c>
      <c r="H187" s="108">
        <f t="shared" si="32"/>
        <v>0</v>
      </c>
    </row>
    <row r="188" spans="1:8" ht="22.5" hidden="1">
      <c r="A188" s="9" t="s">
        <v>510</v>
      </c>
      <c r="B188" s="9" t="s">
        <v>772</v>
      </c>
      <c r="C188" s="39" t="s">
        <v>776</v>
      </c>
      <c r="D188" s="9"/>
      <c r="E188" s="43" t="s">
        <v>777</v>
      </c>
      <c r="F188" s="108">
        <f t="shared" si="31"/>
        <v>0</v>
      </c>
      <c r="G188" s="108">
        <f t="shared" si="32"/>
        <v>0</v>
      </c>
      <c r="H188" s="108">
        <f t="shared" si="32"/>
        <v>0</v>
      </c>
    </row>
    <row r="189" spans="1:8" ht="12.75" hidden="1">
      <c r="A189" s="9" t="s">
        <v>510</v>
      </c>
      <c r="B189" s="9" t="s">
        <v>772</v>
      </c>
      <c r="C189" s="39" t="s">
        <v>778</v>
      </c>
      <c r="D189" s="9"/>
      <c r="E189" s="31" t="s">
        <v>362</v>
      </c>
      <c r="F189" s="108">
        <f t="shared" si="31"/>
        <v>0</v>
      </c>
      <c r="G189" s="108">
        <f t="shared" si="32"/>
        <v>0</v>
      </c>
      <c r="H189" s="108">
        <f t="shared" si="32"/>
        <v>0</v>
      </c>
    </row>
    <row r="190" spans="1:8" ht="22.5" hidden="1">
      <c r="A190" s="9" t="s">
        <v>510</v>
      </c>
      <c r="B190" s="9" t="s">
        <v>772</v>
      </c>
      <c r="C190" s="39" t="s">
        <v>779</v>
      </c>
      <c r="D190" s="9"/>
      <c r="E190" s="31" t="s">
        <v>780</v>
      </c>
      <c r="F190" s="108">
        <f t="shared" si="31"/>
        <v>0</v>
      </c>
      <c r="G190" s="108">
        <f t="shared" si="32"/>
        <v>0</v>
      </c>
      <c r="H190" s="108">
        <f t="shared" si="32"/>
        <v>0</v>
      </c>
    </row>
    <row r="191" spans="1:9" ht="22.5" hidden="1">
      <c r="A191" s="9" t="s">
        <v>510</v>
      </c>
      <c r="B191" s="9" t="s">
        <v>772</v>
      </c>
      <c r="C191" s="39" t="s">
        <v>779</v>
      </c>
      <c r="D191" s="9" t="s">
        <v>95</v>
      </c>
      <c r="E191" s="32" t="s">
        <v>533</v>
      </c>
      <c r="F191" s="108"/>
      <c r="G191" s="108"/>
      <c r="H191" s="108"/>
      <c r="I191" s="167"/>
    </row>
    <row r="192" spans="1:9" ht="22.5">
      <c r="A192" s="9" t="s">
        <v>510</v>
      </c>
      <c r="B192" s="9" t="s">
        <v>772</v>
      </c>
      <c r="C192" s="39" t="s">
        <v>952</v>
      </c>
      <c r="D192" s="9"/>
      <c r="E192" s="43" t="s">
        <v>956</v>
      </c>
      <c r="F192" s="108">
        <f>F193</f>
        <v>1000</v>
      </c>
      <c r="G192" s="108">
        <f aca="true" t="shared" si="33" ref="G192:H195">G193</f>
        <v>0</v>
      </c>
      <c r="H192" s="108">
        <f t="shared" si="33"/>
        <v>0</v>
      </c>
      <c r="I192" s="175"/>
    </row>
    <row r="193" spans="1:9" ht="22.5">
      <c r="A193" s="9" t="s">
        <v>510</v>
      </c>
      <c r="B193" s="9" t="s">
        <v>772</v>
      </c>
      <c r="C193" s="39" t="s">
        <v>953</v>
      </c>
      <c r="D193" s="9"/>
      <c r="E193" s="31" t="s">
        <v>957</v>
      </c>
      <c r="F193" s="108">
        <f>F194</f>
        <v>1000</v>
      </c>
      <c r="G193" s="108">
        <f t="shared" si="33"/>
        <v>0</v>
      </c>
      <c r="H193" s="108">
        <f t="shared" si="33"/>
        <v>0</v>
      </c>
      <c r="I193" s="175"/>
    </row>
    <row r="194" spans="1:9" ht="22.5">
      <c r="A194" s="9" t="s">
        <v>510</v>
      </c>
      <c r="B194" s="9" t="s">
        <v>772</v>
      </c>
      <c r="C194" s="39" t="s">
        <v>954</v>
      </c>
      <c r="D194" s="9"/>
      <c r="E194" s="120" t="s">
        <v>373</v>
      </c>
      <c r="F194" s="108">
        <f>F195</f>
        <v>1000</v>
      </c>
      <c r="G194" s="108">
        <f t="shared" si="33"/>
        <v>0</v>
      </c>
      <c r="H194" s="108">
        <f t="shared" si="33"/>
        <v>0</v>
      </c>
      <c r="I194" s="175"/>
    </row>
    <row r="195" spans="1:9" ht="12.75">
      <c r="A195" s="9" t="s">
        <v>510</v>
      </c>
      <c r="B195" s="9" t="s">
        <v>772</v>
      </c>
      <c r="C195" s="39" t="s">
        <v>955</v>
      </c>
      <c r="D195" s="9"/>
      <c r="E195" s="31" t="s">
        <v>958</v>
      </c>
      <c r="F195" s="108">
        <f>F196</f>
        <v>1000</v>
      </c>
      <c r="G195" s="108">
        <f t="shared" si="33"/>
        <v>0</v>
      </c>
      <c r="H195" s="108">
        <f t="shared" si="33"/>
        <v>0</v>
      </c>
      <c r="I195" s="175"/>
    </row>
    <row r="196" spans="1:9" ht="22.5">
      <c r="A196" s="9" t="s">
        <v>510</v>
      </c>
      <c r="B196" s="9" t="s">
        <v>772</v>
      </c>
      <c r="C196" s="39" t="s">
        <v>955</v>
      </c>
      <c r="D196" s="9" t="s">
        <v>95</v>
      </c>
      <c r="E196" s="32" t="s">
        <v>533</v>
      </c>
      <c r="F196" s="108">
        <v>1000</v>
      </c>
      <c r="G196" s="108">
        <v>0</v>
      </c>
      <c r="H196" s="108">
        <v>0</v>
      </c>
      <c r="I196" s="175"/>
    </row>
    <row r="197" spans="1:8" s="5" customFormat="1" ht="12.75">
      <c r="A197" s="16" t="s">
        <v>510</v>
      </c>
      <c r="B197" s="16" t="s">
        <v>11</v>
      </c>
      <c r="C197" s="37"/>
      <c r="D197" s="16"/>
      <c r="E197" s="33" t="s">
        <v>12</v>
      </c>
      <c r="F197" s="118">
        <f>F198</f>
        <v>70</v>
      </c>
      <c r="G197" s="118">
        <f>G198</f>
        <v>70</v>
      </c>
      <c r="H197" s="118">
        <f>H198</f>
        <v>70</v>
      </c>
    </row>
    <row r="198" spans="1:9" s="5" customFormat="1" ht="22.5">
      <c r="A198" s="16" t="s">
        <v>510</v>
      </c>
      <c r="B198" s="16" t="s">
        <v>54</v>
      </c>
      <c r="C198" s="37"/>
      <c r="D198" s="16"/>
      <c r="E198" s="33" t="s">
        <v>72</v>
      </c>
      <c r="F198" s="108">
        <f aca="true" t="shared" si="34" ref="F198:H203">F199</f>
        <v>70</v>
      </c>
      <c r="G198" s="108">
        <f t="shared" si="34"/>
        <v>70</v>
      </c>
      <c r="H198" s="108">
        <f t="shared" si="34"/>
        <v>70</v>
      </c>
      <c r="I198" s="71"/>
    </row>
    <row r="199" spans="1:9" s="5" customFormat="1" ht="22.5">
      <c r="A199" s="9" t="s">
        <v>510</v>
      </c>
      <c r="B199" s="9" t="s">
        <v>54</v>
      </c>
      <c r="C199" s="39" t="s">
        <v>363</v>
      </c>
      <c r="D199" s="9"/>
      <c r="E199" s="32" t="s">
        <v>910</v>
      </c>
      <c r="F199" s="108">
        <f t="shared" si="34"/>
        <v>70</v>
      </c>
      <c r="G199" s="108">
        <f t="shared" si="34"/>
        <v>70</v>
      </c>
      <c r="H199" s="108">
        <f t="shared" si="34"/>
        <v>70</v>
      </c>
      <c r="I199" s="71"/>
    </row>
    <row r="200" spans="1:9" s="5" customFormat="1" ht="33.75" customHeight="1">
      <c r="A200" s="9" t="s">
        <v>510</v>
      </c>
      <c r="B200" s="9" t="s">
        <v>54</v>
      </c>
      <c r="C200" s="39" t="s">
        <v>381</v>
      </c>
      <c r="D200" s="9"/>
      <c r="E200" s="44" t="s">
        <v>42</v>
      </c>
      <c r="F200" s="108">
        <f t="shared" si="34"/>
        <v>70</v>
      </c>
      <c r="G200" s="108">
        <f t="shared" si="34"/>
        <v>70</v>
      </c>
      <c r="H200" s="108">
        <f t="shared" si="34"/>
        <v>70</v>
      </c>
      <c r="I200" s="71"/>
    </row>
    <row r="201" spans="1:9" s="5" customFormat="1" ht="22.5">
      <c r="A201" s="9" t="s">
        <v>510</v>
      </c>
      <c r="B201" s="9" t="s">
        <v>54</v>
      </c>
      <c r="C201" s="39" t="s">
        <v>425</v>
      </c>
      <c r="D201" s="9"/>
      <c r="E201" s="32" t="s">
        <v>472</v>
      </c>
      <c r="F201" s="108">
        <f t="shared" si="34"/>
        <v>70</v>
      </c>
      <c r="G201" s="108">
        <f t="shared" si="34"/>
        <v>70</v>
      </c>
      <c r="H201" s="108">
        <f t="shared" si="34"/>
        <v>70</v>
      </c>
      <c r="I201" s="71"/>
    </row>
    <row r="202" spans="1:9" s="5" customFormat="1" ht="12.75">
      <c r="A202" s="9" t="s">
        <v>510</v>
      </c>
      <c r="B202" s="9" t="s">
        <v>54</v>
      </c>
      <c r="C202" s="39" t="s">
        <v>426</v>
      </c>
      <c r="D202" s="9"/>
      <c r="E202" s="31" t="s">
        <v>362</v>
      </c>
      <c r="F202" s="108">
        <f t="shared" si="34"/>
        <v>70</v>
      </c>
      <c r="G202" s="108">
        <f t="shared" si="34"/>
        <v>70</v>
      </c>
      <c r="H202" s="108">
        <f t="shared" si="34"/>
        <v>70</v>
      </c>
      <c r="I202" s="71"/>
    </row>
    <row r="203" spans="1:9" s="5" customFormat="1" ht="22.5">
      <c r="A203" s="9" t="s">
        <v>510</v>
      </c>
      <c r="B203" s="9" t="s">
        <v>54</v>
      </c>
      <c r="C203" s="39" t="s">
        <v>427</v>
      </c>
      <c r="D203" s="9"/>
      <c r="E203" s="32" t="s">
        <v>473</v>
      </c>
      <c r="F203" s="108">
        <f>F204</f>
        <v>70</v>
      </c>
      <c r="G203" s="108">
        <f t="shared" si="34"/>
        <v>70</v>
      </c>
      <c r="H203" s="108">
        <f t="shared" si="34"/>
        <v>70</v>
      </c>
      <c r="I203" s="71"/>
    </row>
    <row r="204" spans="1:9" s="5" customFormat="1" ht="22.5">
      <c r="A204" s="9" t="s">
        <v>510</v>
      </c>
      <c r="B204" s="9" t="s">
        <v>54</v>
      </c>
      <c r="C204" s="39" t="s">
        <v>427</v>
      </c>
      <c r="D204" s="9" t="s">
        <v>95</v>
      </c>
      <c r="E204" s="32" t="s">
        <v>533</v>
      </c>
      <c r="F204" s="108">
        <v>70</v>
      </c>
      <c r="G204" s="108">
        <v>70</v>
      </c>
      <c r="H204" s="108">
        <v>70</v>
      </c>
      <c r="I204" s="71"/>
    </row>
    <row r="205" spans="1:8" s="5" customFormat="1" ht="12.75">
      <c r="A205" s="16" t="s">
        <v>510</v>
      </c>
      <c r="B205" s="16" t="s">
        <v>18</v>
      </c>
      <c r="C205" s="37"/>
      <c r="D205" s="16"/>
      <c r="E205" s="30" t="s">
        <v>19</v>
      </c>
      <c r="F205" s="103">
        <f>F206+F213+F240</f>
        <v>11071.5</v>
      </c>
      <c r="G205" s="103">
        <f>G206+G213+G240</f>
        <v>9318</v>
      </c>
      <c r="H205" s="103">
        <f>H206+H213+H240</f>
        <v>7146.6</v>
      </c>
    </row>
    <row r="206" spans="1:8" s="5" customFormat="1" ht="12.75">
      <c r="A206" s="16" t="s">
        <v>510</v>
      </c>
      <c r="B206" s="16" t="s">
        <v>20</v>
      </c>
      <c r="C206" s="37"/>
      <c r="D206" s="16"/>
      <c r="E206" s="30" t="s">
        <v>21</v>
      </c>
      <c r="F206" s="103">
        <f aca="true" t="shared" si="35" ref="F206:H211">F207</f>
        <v>1100</v>
      </c>
      <c r="G206" s="103">
        <f t="shared" si="35"/>
        <v>1100</v>
      </c>
      <c r="H206" s="103">
        <f t="shared" si="35"/>
        <v>900</v>
      </c>
    </row>
    <row r="207" spans="1:8" ht="22.5">
      <c r="A207" s="9" t="s">
        <v>510</v>
      </c>
      <c r="B207" s="9" t="s">
        <v>20</v>
      </c>
      <c r="C207" s="39" t="s">
        <v>363</v>
      </c>
      <c r="D207" s="9"/>
      <c r="E207" s="32" t="s">
        <v>910</v>
      </c>
      <c r="F207" s="105">
        <f t="shared" si="35"/>
        <v>1100</v>
      </c>
      <c r="G207" s="105">
        <f t="shared" si="35"/>
        <v>1100</v>
      </c>
      <c r="H207" s="105">
        <f t="shared" si="35"/>
        <v>900</v>
      </c>
    </row>
    <row r="208" spans="1:8" ht="33.75">
      <c r="A208" s="17" t="s">
        <v>510</v>
      </c>
      <c r="B208" s="17" t="s">
        <v>20</v>
      </c>
      <c r="C208" s="39" t="s">
        <v>381</v>
      </c>
      <c r="D208" s="9"/>
      <c r="E208" s="44" t="s">
        <v>42</v>
      </c>
      <c r="F208" s="105">
        <f t="shared" si="35"/>
        <v>1100</v>
      </c>
      <c r="G208" s="105">
        <f t="shared" si="35"/>
        <v>1100</v>
      </c>
      <c r="H208" s="105">
        <f t="shared" si="35"/>
        <v>900</v>
      </c>
    </row>
    <row r="209" spans="1:8" s="8" customFormat="1" ht="33.75">
      <c r="A209" s="17" t="s">
        <v>510</v>
      </c>
      <c r="B209" s="17" t="s">
        <v>20</v>
      </c>
      <c r="C209" s="39" t="s">
        <v>428</v>
      </c>
      <c r="D209" s="17"/>
      <c r="E209" s="31" t="s">
        <v>432</v>
      </c>
      <c r="F209" s="108">
        <f t="shared" si="35"/>
        <v>1100</v>
      </c>
      <c r="G209" s="108">
        <f t="shared" si="35"/>
        <v>1100</v>
      </c>
      <c r="H209" s="108">
        <f t="shared" si="35"/>
        <v>900</v>
      </c>
    </row>
    <row r="210" spans="1:8" ht="12.75">
      <c r="A210" s="17" t="s">
        <v>510</v>
      </c>
      <c r="B210" s="17" t="s">
        <v>20</v>
      </c>
      <c r="C210" s="39" t="s">
        <v>429</v>
      </c>
      <c r="D210" s="17"/>
      <c r="E210" s="31" t="s">
        <v>362</v>
      </c>
      <c r="F210" s="108">
        <f t="shared" si="35"/>
        <v>1100</v>
      </c>
      <c r="G210" s="108">
        <f t="shared" si="35"/>
        <v>1100</v>
      </c>
      <c r="H210" s="108">
        <f t="shared" si="35"/>
        <v>900</v>
      </c>
    </row>
    <row r="211" spans="1:8" ht="22.5">
      <c r="A211" s="17" t="s">
        <v>510</v>
      </c>
      <c r="B211" s="17" t="s">
        <v>20</v>
      </c>
      <c r="C211" s="39" t="s">
        <v>430</v>
      </c>
      <c r="D211" s="17"/>
      <c r="E211" s="31" t="s">
        <v>431</v>
      </c>
      <c r="F211" s="108">
        <f>F212</f>
        <v>1100</v>
      </c>
      <c r="G211" s="108">
        <f t="shared" si="35"/>
        <v>1100</v>
      </c>
      <c r="H211" s="108">
        <f t="shared" si="35"/>
        <v>900</v>
      </c>
    </row>
    <row r="212" spans="1:8" ht="12.75">
      <c r="A212" s="9" t="s">
        <v>510</v>
      </c>
      <c r="B212" s="9" t="s">
        <v>20</v>
      </c>
      <c r="C212" s="39" t="s">
        <v>430</v>
      </c>
      <c r="D212" s="17" t="s">
        <v>164</v>
      </c>
      <c r="E212" s="31" t="s">
        <v>168</v>
      </c>
      <c r="F212" s="108">
        <v>1100</v>
      </c>
      <c r="G212" s="108">
        <v>1100</v>
      </c>
      <c r="H212" s="108">
        <v>900</v>
      </c>
    </row>
    <row r="213" spans="1:8" s="5" customFormat="1" ht="18" customHeight="1">
      <c r="A213" s="16" t="s">
        <v>510</v>
      </c>
      <c r="B213" s="16" t="s">
        <v>22</v>
      </c>
      <c r="C213" s="37"/>
      <c r="D213" s="16"/>
      <c r="E213" s="30" t="s">
        <v>23</v>
      </c>
      <c r="F213" s="103">
        <f>F220+F214+F234</f>
        <v>5497.1</v>
      </c>
      <c r="G213" s="103">
        <f>G220+G214+G234</f>
        <v>5980.8</v>
      </c>
      <c r="H213" s="103">
        <f>H220+H214+H234</f>
        <v>5128</v>
      </c>
    </row>
    <row r="214" spans="1:8" s="5" customFormat="1" ht="0.75" customHeight="1" hidden="1">
      <c r="A214" s="9" t="s">
        <v>510</v>
      </c>
      <c r="B214" s="9" t="s">
        <v>22</v>
      </c>
      <c r="C214" s="39" t="s">
        <v>433</v>
      </c>
      <c r="D214" s="9"/>
      <c r="E214" s="31" t="s">
        <v>43</v>
      </c>
      <c r="F214" s="105">
        <f aca="true" t="shared" si="36" ref="F214:H218">F215</f>
        <v>0</v>
      </c>
      <c r="G214" s="105">
        <f t="shared" si="36"/>
        <v>0</v>
      </c>
      <c r="H214" s="105">
        <f t="shared" si="36"/>
        <v>0</v>
      </c>
    </row>
    <row r="215" spans="1:8" s="5" customFormat="1" ht="56.25" hidden="1">
      <c r="A215" s="9" t="s">
        <v>510</v>
      </c>
      <c r="B215" s="9" t="s">
        <v>22</v>
      </c>
      <c r="C215" s="39" t="s">
        <v>434</v>
      </c>
      <c r="D215" s="9"/>
      <c r="E215" s="44" t="s">
        <v>331</v>
      </c>
      <c r="F215" s="105">
        <f t="shared" si="36"/>
        <v>0</v>
      </c>
      <c r="G215" s="105">
        <f t="shared" si="36"/>
        <v>0</v>
      </c>
      <c r="H215" s="105">
        <f t="shared" si="36"/>
        <v>0</v>
      </c>
    </row>
    <row r="216" spans="1:8" s="5" customFormat="1" ht="33.75" hidden="1">
      <c r="A216" s="9" t="s">
        <v>510</v>
      </c>
      <c r="B216" s="9" t="s">
        <v>22</v>
      </c>
      <c r="C216" s="39" t="s">
        <v>435</v>
      </c>
      <c r="D216" s="9"/>
      <c r="E216" s="32" t="s">
        <v>332</v>
      </c>
      <c r="F216" s="105">
        <f t="shared" si="36"/>
        <v>0</v>
      </c>
      <c r="G216" s="105">
        <f t="shared" si="36"/>
        <v>0</v>
      </c>
      <c r="H216" s="105">
        <f t="shared" si="36"/>
        <v>0</v>
      </c>
    </row>
    <row r="217" spans="1:8" s="5" customFormat="1" ht="12.75" hidden="1">
      <c r="A217" s="9" t="s">
        <v>510</v>
      </c>
      <c r="B217" s="9" t="s">
        <v>22</v>
      </c>
      <c r="C217" s="39" t="s">
        <v>436</v>
      </c>
      <c r="D217" s="9"/>
      <c r="E217" s="31" t="s">
        <v>362</v>
      </c>
      <c r="F217" s="105">
        <f t="shared" si="36"/>
        <v>0</v>
      </c>
      <c r="G217" s="105">
        <f t="shared" si="36"/>
        <v>0</v>
      </c>
      <c r="H217" s="105">
        <f t="shared" si="36"/>
        <v>0</v>
      </c>
    </row>
    <row r="218" spans="1:8" s="5" customFormat="1" ht="22.5" hidden="1">
      <c r="A218" s="9" t="s">
        <v>510</v>
      </c>
      <c r="B218" s="9" t="s">
        <v>22</v>
      </c>
      <c r="C218" s="39" t="s">
        <v>437</v>
      </c>
      <c r="D218" s="9"/>
      <c r="E218" s="32" t="s">
        <v>438</v>
      </c>
      <c r="F218" s="105">
        <f>F219</f>
        <v>0</v>
      </c>
      <c r="G218" s="105">
        <f t="shared" si="36"/>
        <v>0</v>
      </c>
      <c r="H218" s="105">
        <f t="shared" si="36"/>
        <v>0</v>
      </c>
    </row>
    <row r="219" spans="1:8" s="5" customFormat="1" ht="12.75" hidden="1">
      <c r="A219" s="9" t="s">
        <v>510</v>
      </c>
      <c r="B219" s="9" t="s">
        <v>22</v>
      </c>
      <c r="C219" s="39" t="s">
        <v>437</v>
      </c>
      <c r="D219" s="9" t="s">
        <v>164</v>
      </c>
      <c r="E219" s="31" t="s">
        <v>168</v>
      </c>
      <c r="F219" s="105"/>
      <c r="G219" s="105"/>
      <c r="H219" s="105"/>
    </row>
    <row r="220" spans="1:8" ht="22.5">
      <c r="A220" s="9" t="s">
        <v>510</v>
      </c>
      <c r="B220" s="9" t="s">
        <v>22</v>
      </c>
      <c r="C220" s="39" t="s">
        <v>439</v>
      </c>
      <c r="D220" s="9"/>
      <c r="E220" s="32" t="s">
        <v>887</v>
      </c>
      <c r="F220" s="108">
        <f aca="true" t="shared" si="37" ref="F220:H224">F221</f>
        <v>619.1</v>
      </c>
      <c r="G220" s="108">
        <f t="shared" si="37"/>
        <v>1102.8</v>
      </c>
      <c r="H220" s="108">
        <f t="shared" si="37"/>
        <v>250</v>
      </c>
    </row>
    <row r="221" spans="1:8" ht="12.75">
      <c r="A221" s="9" t="s">
        <v>510</v>
      </c>
      <c r="B221" s="9" t="s">
        <v>22</v>
      </c>
      <c r="C221" s="39" t="s">
        <v>440</v>
      </c>
      <c r="D221" s="9"/>
      <c r="E221" s="44" t="s">
        <v>488</v>
      </c>
      <c r="F221" s="108">
        <f t="shared" si="37"/>
        <v>619.1</v>
      </c>
      <c r="G221" s="108">
        <f t="shared" si="37"/>
        <v>1102.8</v>
      </c>
      <c r="H221" s="108">
        <f t="shared" si="37"/>
        <v>250</v>
      </c>
    </row>
    <row r="222" spans="1:8" ht="12.75">
      <c r="A222" s="9" t="s">
        <v>510</v>
      </c>
      <c r="B222" s="9" t="s">
        <v>22</v>
      </c>
      <c r="C222" s="39" t="s">
        <v>441</v>
      </c>
      <c r="D222" s="9"/>
      <c r="E222" s="31" t="s">
        <v>266</v>
      </c>
      <c r="F222" s="108">
        <f>F223+F231+F228</f>
        <v>619.1</v>
      </c>
      <c r="G222" s="108">
        <f>G223+G231+G228</f>
        <v>1102.8</v>
      </c>
      <c r="H222" s="108">
        <f>H223+H231+H228</f>
        <v>250</v>
      </c>
    </row>
    <row r="223" spans="1:8" ht="33" customHeight="1">
      <c r="A223" s="9" t="s">
        <v>510</v>
      </c>
      <c r="B223" s="9" t="s">
        <v>22</v>
      </c>
      <c r="C223" s="39" t="s">
        <v>442</v>
      </c>
      <c r="D223" s="9"/>
      <c r="E223" s="31" t="s">
        <v>443</v>
      </c>
      <c r="F223" s="108">
        <f>F226+F224</f>
        <v>619.1</v>
      </c>
      <c r="G223" s="108">
        <f>G226</f>
        <v>1102.8</v>
      </c>
      <c r="H223" s="108">
        <f>H226</f>
        <v>250</v>
      </c>
    </row>
    <row r="224" spans="1:8" ht="22.5" hidden="1">
      <c r="A224" s="9" t="s">
        <v>510</v>
      </c>
      <c r="B224" s="9" t="s">
        <v>22</v>
      </c>
      <c r="C224" s="39" t="s">
        <v>394</v>
      </c>
      <c r="D224" s="9"/>
      <c r="E224" s="31" t="s">
        <v>337</v>
      </c>
      <c r="F224" s="108">
        <f>F225</f>
        <v>0</v>
      </c>
      <c r="G224" s="108">
        <f t="shared" si="37"/>
        <v>0</v>
      </c>
      <c r="H224" s="108">
        <f t="shared" si="37"/>
        <v>0</v>
      </c>
    </row>
    <row r="225" spans="1:9" ht="22.5" customHeight="1" hidden="1">
      <c r="A225" s="9" t="s">
        <v>510</v>
      </c>
      <c r="B225" s="9" t="s">
        <v>22</v>
      </c>
      <c r="C225" s="39" t="s">
        <v>394</v>
      </c>
      <c r="D225" s="9" t="s">
        <v>164</v>
      </c>
      <c r="E225" s="31" t="s">
        <v>168</v>
      </c>
      <c r="F225" s="108">
        <v>0</v>
      </c>
      <c r="G225" s="108">
        <v>0</v>
      </c>
      <c r="H225" s="108">
        <v>0</v>
      </c>
      <c r="I225" s="167"/>
    </row>
    <row r="226" spans="1:8" ht="12.75" hidden="1">
      <c r="A226" s="9" t="s">
        <v>510</v>
      </c>
      <c r="B226" s="9" t="s">
        <v>22</v>
      </c>
      <c r="C226" s="39" t="s">
        <v>754</v>
      </c>
      <c r="D226" s="9"/>
      <c r="E226" s="31" t="s">
        <v>826</v>
      </c>
      <c r="F226" s="105">
        <f>F227</f>
        <v>619.1</v>
      </c>
      <c r="G226" s="105">
        <f>G227</f>
        <v>1102.8</v>
      </c>
      <c r="H226" s="105">
        <f>H227</f>
        <v>250</v>
      </c>
    </row>
    <row r="227" spans="1:9" ht="12.75">
      <c r="A227" s="9" t="s">
        <v>510</v>
      </c>
      <c r="B227" s="9" t="s">
        <v>22</v>
      </c>
      <c r="C227" s="39" t="s">
        <v>754</v>
      </c>
      <c r="D227" s="9" t="s">
        <v>164</v>
      </c>
      <c r="E227" s="31" t="s">
        <v>168</v>
      </c>
      <c r="F227" s="105">
        <f>190+429.1</f>
        <v>619.1</v>
      </c>
      <c r="G227" s="105">
        <f>250+852.8</f>
        <v>1102.8</v>
      </c>
      <c r="H227" s="105">
        <v>250</v>
      </c>
      <c r="I227" s="168"/>
    </row>
    <row r="228" spans="1:9" ht="22.5">
      <c r="A228" s="9" t="s">
        <v>510</v>
      </c>
      <c r="B228" s="9" t="s">
        <v>22</v>
      </c>
      <c r="C228" s="39" t="s">
        <v>866</v>
      </c>
      <c r="D228" s="9"/>
      <c r="E228" s="120" t="s">
        <v>373</v>
      </c>
      <c r="F228" s="105">
        <f aca="true" t="shared" si="38" ref="F228:H229">F229</f>
        <v>0</v>
      </c>
      <c r="G228" s="105">
        <f t="shared" si="38"/>
        <v>0</v>
      </c>
      <c r="H228" s="105">
        <f t="shared" si="38"/>
        <v>0</v>
      </c>
      <c r="I228" s="196"/>
    </row>
    <row r="229" spans="1:9" ht="22.5">
      <c r="A229" s="9" t="s">
        <v>510</v>
      </c>
      <c r="B229" s="9" t="s">
        <v>22</v>
      </c>
      <c r="C229" s="39" t="s">
        <v>867</v>
      </c>
      <c r="D229" s="9"/>
      <c r="E229" s="31" t="s">
        <v>868</v>
      </c>
      <c r="F229" s="105">
        <f t="shared" si="38"/>
        <v>0</v>
      </c>
      <c r="G229" s="105">
        <f t="shared" si="38"/>
        <v>0</v>
      </c>
      <c r="H229" s="105">
        <f t="shared" si="38"/>
        <v>0</v>
      </c>
      <c r="I229" s="196"/>
    </row>
    <row r="230" spans="1:9" ht="12.75">
      <c r="A230" s="9" t="s">
        <v>510</v>
      </c>
      <c r="B230" s="9" t="s">
        <v>22</v>
      </c>
      <c r="C230" s="39" t="s">
        <v>867</v>
      </c>
      <c r="D230" s="9" t="s">
        <v>164</v>
      </c>
      <c r="E230" s="31" t="s">
        <v>168</v>
      </c>
      <c r="F230" s="105"/>
      <c r="G230" s="105"/>
      <c r="H230" s="105"/>
      <c r="I230" s="196"/>
    </row>
    <row r="231" spans="1:9" ht="33.75">
      <c r="A231" s="9" t="s">
        <v>510</v>
      </c>
      <c r="B231" s="9" t="s">
        <v>22</v>
      </c>
      <c r="C231" s="39" t="s">
        <v>809</v>
      </c>
      <c r="D231" s="9"/>
      <c r="E231" s="32" t="s">
        <v>417</v>
      </c>
      <c r="F231" s="105">
        <f aca="true" t="shared" si="39" ref="F231:H232">F232</f>
        <v>0</v>
      </c>
      <c r="G231" s="105">
        <f t="shared" si="39"/>
        <v>0</v>
      </c>
      <c r="H231" s="105">
        <f t="shared" si="39"/>
        <v>0</v>
      </c>
      <c r="I231" s="196"/>
    </row>
    <row r="232" spans="1:9" ht="22.5">
      <c r="A232" s="9" t="s">
        <v>510</v>
      </c>
      <c r="B232" s="9" t="s">
        <v>22</v>
      </c>
      <c r="C232" s="39" t="s">
        <v>808</v>
      </c>
      <c r="D232" s="9"/>
      <c r="E232" s="31" t="s">
        <v>810</v>
      </c>
      <c r="F232" s="105">
        <f t="shared" si="39"/>
        <v>0</v>
      </c>
      <c r="G232" s="105">
        <f t="shared" si="39"/>
        <v>0</v>
      </c>
      <c r="H232" s="105">
        <f t="shared" si="39"/>
        <v>0</v>
      </c>
      <c r="I232" s="196"/>
    </row>
    <row r="233" spans="1:9" ht="12.75">
      <c r="A233" s="9" t="s">
        <v>510</v>
      </c>
      <c r="B233" s="9" t="s">
        <v>22</v>
      </c>
      <c r="C233" s="39" t="s">
        <v>808</v>
      </c>
      <c r="D233" s="9" t="s">
        <v>164</v>
      </c>
      <c r="E233" s="31" t="s">
        <v>168</v>
      </c>
      <c r="F233" s="105"/>
      <c r="G233" s="105"/>
      <c r="H233" s="105"/>
      <c r="I233" s="196"/>
    </row>
    <row r="234" spans="1:8" s="8" customFormat="1" ht="33.75">
      <c r="A234" s="9" t="s">
        <v>510</v>
      </c>
      <c r="B234" s="9" t="s">
        <v>22</v>
      </c>
      <c r="C234" s="39" t="s">
        <v>230</v>
      </c>
      <c r="D234" s="9"/>
      <c r="E234" s="34" t="s">
        <v>921</v>
      </c>
      <c r="F234" s="105">
        <f aca="true" t="shared" si="40" ref="F234:H238">F235</f>
        <v>4878</v>
      </c>
      <c r="G234" s="105">
        <f t="shared" si="40"/>
        <v>4878</v>
      </c>
      <c r="H234" s="105">
        <f t="shared" si="40"/>
        <v>4878</v>
      </c>
    </row>
    <row r="235" spans="1:8" s="8" customFormat="1" ht="22.5">
      <c r="A235" s="9" t="s">
        <v>510</v>
      </c>
      <c r="B235" s="9" t="s">
        <v>22</v>
      </c>
      <c r="C235" s="93">
        <v>1240000000</v>
      </c>
      <c r="D235" s="16"/>
      <c r="E235" s="47" t="s">
        <v>139</v>
      </c>
      <c r="F235" s="105">
        <f t="shared" si="40"/>
        <v>4878</v>
      </c>
      <c r="G235" s="105">
        <f t="shared" si="40"/>
        <v>4878</v>
      </c>
      <c r="H235" s="105">
        <f t="shared" si="40"/>
        <v>4878</v>
      </c>
    </row>
    <row r="236" spans="1:8" s="8" customFormat="1" ht="45">
      <c r="A236" s="9" t="s">
        <v>510</v>
      </c>
      <c r="B236" s="9" t="s">
        <v>22</v>
      </c>
      <c r="C236" s="93">
        <v>1240200000</v>
      </c>
      <c r="D236" s="16"/>
      <c r="E236" s="34" t="s">
        <v>354</v>
      </c>
      <c r="F236" s="105">
        <f t="shared" si="40"/>
        <v>4878</v>
      </c>
      <c r="G236" s="105">
        <f t="shared" si="40"/>
        <v>4878</v>
      </c>
      <c r="H236" s="105">
        <f t="shared" si="40"/>
        <v>4878</v>
      </c>
    </row>
    <row r="237" spans="1:8" s="8" customFormat="1" ht="22.5">
      <c r="A237" s="9" t="s">
        <v>510</v>
      </c>
      <c r="B237" s="9" t="s">
        <v>22</v>
      </c>
      <c r="C237" s="93">
        <v>1240210000</v>
      </c>
      <c r="D237" s="16"/>
      <c r="E237" s="34" t="s">
        <v>373</v>
      </c>
      <c r="F237" s="105">
        <f t="shared" si="40"/>
        <v>4878</v>
      </c>
      <c r="G237" s="105">
        <f t="shared" si="40"/>
        <v>4878</v>
      </c>
      <c r="H237" s="105">
        <f t="shared" si="40"/>
        <v>4878</v>
      </c>
    </row>
    <row r="238" spans="1:8" s="8" customFormat="1" ht="56.25">
      <c r="A238" s="9" t="s">
        <v>510</v>
      </c>
      <c r="B238" s="9" t="s">
        <v>22</v>
      </c>
      <c r="C238" s="93">
        <v>1240210560</v>
      </c>
      <c r="D238" s="16"/>
      <c r="E238" s="32" t="s">
        <v>133</v>
      </c>
      <c r="F238" s="105">
        <f>F239</f>
        <v>4878</v>
      </c>
      <c r="G238" s="105">
        <f t="shared" si="40"/>
        <v>4878</v>
      </c>
      <c r="H238" s="105">
        <f t="shared" si="40"/>
        <v>4878</v>
      </c>
    </row>
    <row r="239" spans="1:8" s="8" customFormat="1" ht="12.75">
      <c r="A239" s="9" t="s">
        <v>510</v>
      </c>
      <c r="B239" s="9" t="s">
        <v>22</v>
      </c>
      <c r="C239" s="93">
        <v>1240210560</v>
      </c>
      <c r="D239" s="9" t="s">
        <v>164</v>
      </c>
      <c r="E239" s="31" t="s">
        <v>168</v>
      </c>
      <c r="F239" s="105">
        <v>4878</v>
      </c>
      <c r="G239" s="105">
        <v>4878</v>
      </c>
      <c r="H239" s="105">
        <v>4878</v>
      </c>
    </row>
    <row r="240" spans="1:8" ht="12.75">
      <c r="A240" s="53" t="s">
        <v>510</v>
      </c>
      <c r="B240" s="53" t="s">
        <v>79</v>
      </c>
      <c r="C240" s="37"/>
      <c r="D240" s="53"/>
      <c r="E240" s="33" t="s">
        <v>80</v>
      </c>
      <c r="F240" s="118">
        <f aca="true" t="shared" si="41" ref="F240:H245">F241</f>
        <v>4474.4</v>
      </c>
      <c r="G240" s="118">
        <f t="shared" si="41"/>
        <v>2237.2</v>
      </c>
      <c r="H240" s="118">
        <f t="shared" si="41"/>
        <v>1118.6</v>
      </c>
    </row>
    <row r="241" spans="1:8" ht="22.5">
      <c r="A241" s="17" t="s">
        <v>510</v>
      </c>
      <c r="B241" s="17" t="s">
        <v>79</v>
      </c>
      <c r="C241" s="39" t="s">
        <v>445</v>
      </c>
      <c r="D241" s="17"/>
      <c r="E241" s="32" t="s">
        <v>908</v>
      </c>
      <c r="F241" s="108">
        <f t="shared" si="41"/>
        <v>4474.4</v>
      </c>
      <c r="G241" s="108">
        <f t="shared" si="41"/>
        <v>2237.2</v>
      </c>
      <c r="H241" s="108">
        <f t="shared" si="41"/>
        <v>1118.6</v>
      </c>
    </row>
    <row r="242" spans="1:8" ht="22.5">
      <c r="A242" s="17" t="s">
        <v>510</v>
      </c>
      <c r="B242" s="17" t="s">
        <v>79</v>
      </c>
      <c r="C242" s="39" t="s">
        <v>970</v>
      </c>
      <c r="D242" s="17"/>
      <c r="E242" s="44" t="s">
        <v>334</v>
      </c>
      <c r="F242" s="108">
        <f>F243</f>
        <v>4474.4</v>
      </c>
      <c r="G242" s="108">
        <f t="shared" si="41"/>
        <v>2237.2</v>
      </c>
      <c r="H242" s="108">
        <f t="shared" si="41"/>
        <v>1118.6</v>
      </c>
    </row>
    <row r="243" spans="1:8" ht="33.75">
      <c r="A243" s="17" t="s">
        <v>510</v>
      </c>
      <c r="B243" s="17" t="s">
        <v>79</v>
      </c>
      <c r="C243" s="39" t="s">
        <v>971</v>
      </c>
      <c r="D243" s="17"/>
      <c r="E243" s="31" t="s">
        <v>446</v>
      </c>
      <c r="F243" s="108">
        <f>F244+F247</f>
        <v>4474.4</v>
      </c>
      <c r="G243" s="108">
        <f>G244+G247</f>
        <v>2237.2</v>
      </c>
      <c r="H243" s="108">
        <f>H244+H247</f>
        <v>1118.6</v>
      </c>
    </row>
    <row r="244" spans="1:8" ht="45">
      <c r="A244" s="17" t="s">
        <v>510</v>
      </c>
      <c r="B244" s="17" t="s">
        <v>79</v>
      </c>
      <c r="C244" s="39" t="s">
        <v>972</v>
      </c>
      <c r="D244" s="17"/>
      <c r="E244" s="31" t="s">
        <v>128</v>
      </c>
      <c r="F244" s="108">
        <f t="shared" si="41"/>
        <v>2237.2</v>
      </c>
      <c r="G244" s="108">
        <f t="shared" si="41"/>
        <v>1118.6</v>
      </c>
      <c r="H244" s="108">
        <f t="shared" si="41"/>
        <v>559.3</v>
      </c>
    </row>
    <row r="245" spans="1:8" s="8" customFormat="1" ht="56.25">
      <c r="A245" s="17" t="s">
        <v>510</v>
      </c>
      <c r="B245" s="17" t="s">
        <v>79</v>
      </c>
      <c r="C245" s="39" t="s">
        <v>973</v>
      </c>
      <c r="D245" s="17"/>
      <c r="E245" s="31" t="s">
        <v>942</v>
      </c>
      <c r="F245" s="108">
        <f>F246</f>
        <v>2237.2</v>
      </c>
      <c r="G245" s="108">
        <f t="shared" si="41"/>
        <v>1118.6</v>
      </c>
      <c r="H245" s="108">
        <f t="shared" si="41"/>
        <v>559.3</v>
      </c>
    </row>
    <row r="246" spans="1:8" s="8" customFormat="1" ht="22.5">
      <c r="A246" s="17" t="s">
        <v>510</v>
      </c>
      <c r="B246" s="17" t="s">
        <v>79</v>
      </c>
      <c r="C246" s="39" t="s">
        <v>973</v>
      </c>
      <c r="D246" s="9" t="s">
        <v>316</v>
      </c>
      <c r="E246" s="31" t="s">
        <v>353</v>
      </c>
      <c r="F246" s="108">
        <v>2237.2</v>
      </c>
      <c r="G246" s="108">
        <v>1118.6</v>
      </c>
      <c r="H246" s="108">
        <v>559.3</v>
      </c>
    </row>
    <row r="247" spans="1:8" s="8" customFormat="1" ht="22.5">
      <c r="A247" s="17" t="s">
        <v>510</v>
      </c>
      <c r="B247" s="17" t="s">
        <v>79</v>
      </c>
      <c r="C247" s="39" t="s">
        <v>974</v>
      </c>
      <c r="D247" s="9"/>
      <c r="E247" s="31" t="s">
        <v>373</v>
      </c>
      <c r="F247" s="108">
        <f aca="true" t="shared" si="42" ref="F247:H248">F248</f>
        <v>2237.2</v>
      </c>
      <c r="G247" s="108">
        <f t="shared" si="42"/>
        <v>1118.6</v>
      </c>
      <c r="H247" s="108">
        <f t="shared" si="42"/>
        <v>559.3</v>
      </c>
    </row>
    <row r="248" spans="1:8" s="8" customFormat="1" ht="45">
      <c r="A248" s="17" t="s">
        <v>510</v>
      </c>
      <c r="B248" s="17" t="s">
        <v>79</v>
      </c>
      <c r="C248" s="39" t="s">
        <v>975</v>
      </c>
      <c r="D248" s="9"/>
      <c r="E248" s="31" t="s">
        <v>740</v>
      </c>
      <c r="F248" s="108">
        <f t="shared" si="42"/>
        <v>2237.2</v>
      </c>
      <c r="G248" s="108">
        <f t="shared" si="42"/>
        <v>1118.6</v>
      </c>
      <c r="H248" s="108">
        <f t="shared" si="42"/>
        <v>559.3</v>
      </c>
    </row>
    <row r="249" spans="1:8" s="8" customFormat="1" ht="22.5">
      <c r="A249" s="17" t="s">
        <v>510</v>
      </c>
      <c r="B249" s="17" t="s">
        <v>79</v>
      </c>
      <c r="C249" s="39" t="s">
        <v>975</v>
      </c>
      <c r="D249" s="9" t="s">
        <v>316</v>
      </c>
      <c r="E249" s="31" t="s">
        <v>353</v>
      </c>
      <c r="F249" s="108">
        <v>2237.2</v>
      </c>
      <c r="G249" s="108">
        <v>1118.6</v>
      </c>
      <c r="H249" s="108">
        <v>559.3</v>
      </c>
    </row>
    <row r="250" spans="1:8" s="5" customFormat="1" ht="12.75">
      <c r="A250" s="16" t="s">
        <v>510</v>
      </c>
      <c r="B250" s="16" t="s">
        <v>68</v>
      </c>
      <c r="C250" s="37"/>
      <c r="D250" s="16"/>
      <c r="E250" s="30" t="s">
        <v>69</v>
      </c>
      <c r="F250" s="103">
        <f aca="true" t="shared" si="43" ref="F250:H256">F251</f>
        <v>1842</v>
      </c>
      <c r="G250" s="103">
        <f t="shared" si="43"/>
        <v>1842</v>
      </c>
      <c r="H250" s="103">
        <f t="shared" si="43"/>
        <v>1842</v>
      </c>
    </row>
    <row r="251" spans="1:8" s="5" customFormat="1" ht="12.75">
      <c r="A251" s="16" t="s">
        <v>510</v>
      </c>
      <c r="B251" s="16" t="s">
        <v>83</v>
      </c>
      <c r="C251" s="37"/>
      <c r="D251" s="16"/>
      <c r="E251" s="30" t="s">
        <v>84</v>
      </c>
      <c r="F251" s="103">
        <f t="shared" si="43"/>
        <v>1842</v>
      </c>
      <c r="G251" s="103">
        <f t="shared" si="43"/>
        <v>1842</v>
      </c>
      <c r="H251" s="103">
        <f t="shared" si="43"/>
        <v>1842</v>
      </c>
    </row>
    <row r="252" spans="1:8" ht="22.5">
      <c r="A252" s="9" t="s">
        <v>510</v>
      </c>
      <c r="B252" s="9" t="s">
        <v>83</v>
      </c>
      <c r="C252" s="39" t="s">
        <v>363</v>
      </c>
      <c r="D252" s="9"/>
      <c r="E252" s="32" t="s">
        <v>910</v>
      </c>
      <c r="F252" s="105">
        <f t="shared" si="43"/>
        <v>1842</v>
      </c>
      <c r="G252" s="105">
        <f t="shared" si="43"/>
        <v>1842</v>
      </c>
      <c r="H252" s="105">
        <f t="shared" si="43"/>
        <v>1842</v>
      </c>
    </row>
    <row r="253" spans="1:8" ht="33.75">
      <c r="A253" s="9" t="s">
        <v>510</v>
      </c>
      <c r="B253" s="9" t="s">
        <v>83</v>
      </c>
      <c r="C253" s="39" t="s">
        <v>447</v>
      </c>
      <c r="D253" s="17"/>
      <c r="E253" s="43" t="s">
        <v>922</v>
      </c>
      <c r="F253" s="105">
        <f t="shared" si="43"/>
        <v>1842</v>
      </c>
      <c r="G253" s="105">
        <f t="shared" si="43"/>
        <v>1842</v>
      </c>
      <c r="H253" s="105">
        <f t="shared" si="43"/>
        <v>1842</v>
      </c>
    </row>
    <row r="254" spans="1:8" ht="45">
      <c r="A254" s="9" t="s">
        <v>510</v>
      </c>
      <c r="B254" s="9" t="s">
        <v>83</v>
      </c>
      <c r="C254" s="39" t="s">
        <v>448</v>
      </c>
      <c r="D254" s="17"/>
      <c r="E254" s="31" t="s">
        <v>357</v>
      </c>
      <c r="F254" s="105">
        <f>F255+F258</f>
        <v>1842</v>
      </c>
      <c r="G254" s="105">
        <f>G255+G258</f>
        <v>1842</v>
      </c>
      <c r="H254" s="105">
        <f>H255+H258</f>
        <v>1842</v>
      </c>
    </row>
    <row r="255" spans="1:8" ht="33.75">
      <c r="A255" s="9" t="s">
        <v>510</v>
      </c>
      <c r="B255" s="9" t="s">
        <v>83</v>
      </c>
      <c r="C255" s="39" t="s">
        <v>449</v>
      </c>
      <c r="D255" s="17"/>
      <c r="E255" s="32" t="s">
        <v>417</v>
      </c>
      <c r="F255" s="105">
        <f t="shared" si="43"/>
        <v>700</v>
      </c>
      <c r="G255" s="105">
        <f t="shared" si="43"/>
        <v>700</v>
      </c>
      <c r="H255" s="105">
        <f t="shared" si="43"/>
        <v>700</v>
      </c>
    </row>
    <row r="256" spans="1:8" ht="22.5">
      <c r="A256" s="9" t="s">
        <v>510</v>
      </c>
      <c r="B256" s="9" t="s">
        <v>83</v>
      </c>
      <c r="C256" s="39" t="s">
        <v>395</v>
      </c>
      <c r="D256" s="17"/>
      <c r="E256" s="31" t="s">
        <v>387</v>
      </c>
      <c r="F256" s="105">
        <f>F257</f>
        <v>700</v>
      </c>
      <c r="G256" s="105">
        <f t="shared" si="43"/>
        <v>700</v>
      </c>
      <c r="H256" s="105">
        <f t="shared" si="43"/>
        <v>700</v>
      </c>
    </row>
    <row r="257" spans="1:8" ht="22.5">
      <c r="A257" s="9" t="s">
        <v>510</v>
      </c>
      <c r="B257" s="9" t="s">
        <v>83</v>
      </c>
      <c r="C257" s="39" t="s">
        <v>395</v>
      </c>
      <c r="D257" s="17" t="s">
        <v>137</v>
      </c>
      <c r="E257" s="31" t="s">
        <v>478</v>
      </c>
      <c r="F257" s="105">
        <v>700</v>
      </c>
      <c r="G257" s="105">
        <v>700</v>
      </c>
      <c r="H257" s="105">
        <v>700</v>
      </c>
    </row>
    <row r="258" spans="1:8" ht="22.5">
      <c r="A258" s="9" t="s">
        <v>510</v>
      </c>
      <c r="B258" s="9" t="s">
        <v>83</v>
      </c>
      <c r="C258" s="39" t="s">
        <v>823</v>
      </c>
      <c r="D258" s="17"/>
      <c r="E258" s="31" t="s">
        <v>373</v>
      </c>
      <c r="F258" s="105">
        <f aca="true" t="shared" si="44" ref="F258:H259">F259</f>
        <v>1142</v>
      </c>
      <c r="G258" s="105">
        <f t="shared" si="44"/>
        <v>1142</v>
      </c>
      <c r="H258" s="105">
        <f t="shared" si="44"/>
        <v>1142</v>
      </c>
    </row>
    <row r="259" spans="1:8" ht="12.75">
      <c r="A259" s="9" t="s">
        <v>510</v>
      </c>
      <c r="B259" s="9" t="s">
        <v>83</v>
      </c>
      <c r="C259" s="39" t="s">
        <v>824</v>
      </c>
      <c r="D259" s="17"/>
      <c r="E259" s="31" t="s">
        <v>825</v>
      </c>
      <c r="F259" s="105">
        <f t="shared" si="44"/>
        <v>1142</v>
      </c>
      <c r="G259" s="105">
        <f t="shared" si="44"/>
        <v>1142</v>
      </c>
      <c r="H259" s="105">
        <f t="shared" si="44"/>
        <v>1142</v>
      </c>
    </row>
    <row r="260" spans="1:8" ht="22.5">
      <c r="A260" s="9" t="s">
        <v>510</v>
      </c>
      <c r="B260" s="9" t="s">
        <v>83</v>
      </c>
      <c r="C260" s="39" t="s">
        <v>824</v>
      </c>
      <c r="D260" s="17" t="s">
        <v>137</v>
      </c>
      <c r="E260" s="31" t="s">
        <v>478</v>
      </c>
      <c r="F260" s="105">
        <v>1142</v>
      </c>
      <c r="G260" s="105">
        <v>1142</v>
      </c>
      <c r="H260" s="105">
        <v>1142</v>
      </c>
    </row>
    <row r="261" spans="1:8" s="5" customFormat="1" ht="22.5">
      <c r="A261" s="16" t="s">
        <v>64</v>
      </c>
      <c r="B261" s="16"/>
      <c r="C261" s="37"/>
      <c r="D261" s="16"/>
      <c r="E261" s="33" t="s">
        <v>85</v>
      </c>
      <c r="F261" s="103">
        <f>F262+F290+F279</f>
        <v>14775.1</v>
      </c>
      <c r="G261" s="103">
        <f>G262+G290+G279</f>
        <v>14182.8</v>
      </c>
      <c r="H261" s="103">
        <f>H262+H290+H279</f>
        <v>14083.5</v>
      </c>
    </row>
    <row r="262" spans="1:8" s="5" customFormat="1" ht="12.75">
      <c r="A262" s="16" t="s">
        <v>64</v>
      </c>
      <c r="B262" s="16" t="s">
        <v>511</v>
      </c>
      <c r="C262" s="37"/>
      <c r="D262" s="16"/>
      <c r="E262" s="33" t="s">
        <v>518</v>
      </c>
      <c r="F262" s="103">
        <f aca="true" t="shared" si="45" ref="F262:H263">F263</f>
        <v>7139.1</v>
      </c>
      <c r="G262" s="103">
        <f t="shared" si="45"/>
        <v>7139.1</v>
      </c>
      <c r="H262" s="103">
        <f t="shared" si="45"/>
        <v>6612.8</v>
      </c>
    </row>
    <row r="263" spans="1:8" s="5" customFormat="1" ht="12.75">
      <c r="A263" s="16" t="s">
        <v>64</v>
      </c>
      <c r="B263" s="16" t="s">
        <v>66</v>
      </c>
      <c r="C263" s="37"/>
      <c r="D263" s="16"/>
      <c r="E263" s="30" t="s">
        <v>520</v>
      </c>
      <c r="F263" s="103">
        <f t="shared" si="45"/>
        <v>7139.1</v>
      </c>
      <c r="G263" s="103">
        <f t="shared" si="45"/>
        <v>7139.1</v>
      </c>
      <c r="H263" s="103">
        <f t="shared" si="45"/>
        <v>6612.8</v>
      </c>
    </row>
    <row r="264" spans="1:8" ht="22.5">
      <c r="A264" s="9" t="s">
        <v>64</v>
      </c>
      <c r="B264" s="9" t="s">
        <v>66</v>
      </c>
      <c r="C264" s="39" t="s">
        <v>363</v>
      </c>
      <c r="D264" s="9"/>
      <c r="E264" s="32" t="s">
        <v>910</v>
      </c>
      <c r="F264" s="105">
        <f>F265+F272</f>
        <v>7139.1</v>
      </c>
      <c r="G264" s="105">
        <f>G265+G272</f>
        <v>7139.1</v>
      </c>
      <c r="H264" s="105">
        <f>H265+H272</f>
        <v>6612.8</v>
      </c>
    </row>
    <row r="265" spans="1:8" ht="12.75">
      <c r="A265" s="9" t="s">
        <v>64</v>
      </c>
      <c r="B265" s="9" t="s">
        <v>66</v>
      </c>
      <c r="C265" s="39" t="s">
        <v>364</v>
      </c>
      <c r="D265" s="9"/>
      <c r="E265" s="44" t="s">
        <v>166</v>
      </c>
      <c r="F265" s="105">
        <f aca="true" t="shared" si="46" ref="F265:H267">F266</f>
        <v>3998.8</v>
      </c>
      <c r="G265" s="105">
        <f t="shared" si="46"/>
        <v>3998.8</v>
      </c>
      <c r="H265" s="105">
        <f t="shared" si="46"/>
        <v>3872.5</v>
      </c>
    </row>
    <row r="266" spans="1:8" ht="33.75">
      <c r="A266" s="9" t="s">
        <v>64</v>
      </c>
      <c r="B266" s="9" t="s">
        <v>66</v>
      </c>
      <c r="C266" s="39" t="s">
        <v>398</v>
      </c>
      <c r="D266" s="9"/>
      <c r="E266" s="32" t="s">
        <v>524</v>
      </c>
      <c r="F266" s="105">
        <f t="shared" si="46"/>
        <v>3998.8</v>
      </c>
      <c r="G266" s="105">
        <f t="shared" si="46"/>
        <v>3998.8</v>
      </c>
      <c r="H266" s="105">
        <f t="shared" si="46"/>
        <v>3872.5</v>
      </c>
    </row>
    <row r="267" spans="1:8" ht="12.75">
      <c r="A267" s="9" t="s">
        <v>64</v>
      </c>
      <c r="B267" s="9" t="s">
        <v>66</v>
      </c>
      <c r="C267" s="39" t="s">
        <v>267</v>
      </c>
      <c r="D267" s="9"/>
      <c r="E267" s="31" t="s">
        <v>362</v>
      </c>
      <c r="F267" s="105">
        <f>F268</f>
        <v>3998.8</v>
      </c>
      <c r="G267" s="105">
        <f t="shared" si="46"/>
        <v>3998.8</v>
      </c>
      <c r="H267" s="105">
        <f t="shared" si="46"/>
        <v>3872.5</v>
      </c>
    </row>
    <row r="268" spans="1:8" ht="22.5">
      <c r="A268" s="9" t="s">
        <v>64</v>
      </c>
      <c r="B268" s="9" t="s">
        <v>66</v>
      </c>
      <c r="C268" s="39" t="s">
        <v>522</v>
      </c>
      <c r="D268" s="9"/>
      <c r="E268" s="32" t="s">
        <v>523</v>
      </c>
      <c r="F268" s="105">
        <f>F269+F271+F270</f>
        <v>3998.8</v>
      </c>
      <c r="G268" s="105">
        <f>G269+G271+G270</f>
        <v>3998.8</v>
      </c>
      <c r="H268" s="105">
        <f>H269+H271+H270</f>
        <v>3872.5</v>
      </c>
    </row>
    <row r="269" spans="1:8" ht="45">
      <c r="A269" s="9" t="s">
        <v>64</v>
      </c>
      <c r="B269" s="9" t="s">
        <v>66</v>
      </c>
      <c r="C269" s="39" t="s">
        <v>522</v>
      </c>
      <c r="D269" s="9" t="s">
        <v>93</v>
      </c>
      <c r="E269" s="32" t="s">
        <v>94</v>
      </c>
      <c r="F269" s="105">
        <v>3414.1</v>
      </c>
      <c r="G269" s="105">
        <v>3414.1</v>
      </c>
      <c r="H269" s="105">
        <v>3414.1</v>
      </c>
    </row>
    <row r="270" spans="1:8" ht="22.5">
      <c r="A270" s="9" t="s">
        <v>64</v>
      </c>
      <c r="B270" s="9" t="s">
        <v>66</v>
      </c>
      <c r="C270" s="39" t="s">
        <v>522</v>
      </c>
      <c r="D270" s="9" t="s">
        <v>95</v>
      </c>
      <c r="E270" s="32" t="s">
        <v>533</v>
      </c>
      <c r="F270" s="105">
        <v>582.7</v>
      </c>
      <c r="G270" s="105">
        <v>582.7</v>
      </c>
      <c r="H270" s="105">
        <f>582.7-126.3</f>
        <v>456.40000000000003</v>
      </c>
    </row>
    <row r="271" spans="1:8" ht="12.75">
      <c r="A271" s="9" t="s">
        <v>64</v>
      </c>
      <c r="B271" s="9" t="s">
        <v>66</v>
      </c>
      <c r="C271" s="39" t="s">
        <v>522</v>
      </c>
      <c r="D271" s="9" t="s">
        <v>135</v>
      </c>
      <c r="E271" s="31" t="s">
        <v>136</v>
      </c>
      <c r="F271" s="105">
        <v>2</v>
      </c>
      <c r="G271" s="105">
        <v>2</v>
      </c>
      <c r="H271" s="105">
        <v>2</v>
      </c>
    </row>
    <row r="272" spans="1:8" ht="33.75">
      <c r="A272" s="9" t="s">
        <v>64</v>
      </c>
      <c r="B272" s="9" t="s">
        <v>66</v>
      </c>
      <c r="C272" s="39" t="s">
        <v>381</v>
      </c>
      <c r="D272" s="9"/>
      <c r="E272" s="43" t="s">
        <v>480</v>
      </c>
      <c r="F272" s="105">
        <f aca="true" t="shared" si="47" ref="F272:H274">F273</f>
        <v>3140.3</v>
      </c>
      <c r="G272" s="105">
        <f t="shared" si="47"/>
        <v>3140.3</v>
      </c>
      <c r="H272" s="105">
        <f t="shared" si="47"/>
        <v>2740.3</v>
      </c>
    </row>
    <row r="273" spans="1:8" ht="33.75">
      <c r="A273" s="9" t="s">
        <v>64</v>
      </c>
      <c r="B273" s="9" t="s">
        <v>66</v>
      </c>
      <c r="C273" s="39" t="s">
        <v>268</v>
      </c>
      <c r="D273" s="9"/>
      <c r="E273" s="31" t="s">
        <v>358</v>
      </c>
      <c r="F273" s="105">
        <f t="shared" si="47"/>
        <v>3140.3</v>
      </c>
      <c r="G273" s="105">
        <f t="shared" si="47"/>
        <v>3140.3</v>
      </c>
      <c r="H273" s="105">
        <f t="shared" si="47"/>
        <v>2740.3</v>
      </c>
    </row>
    <row r="274" spans="1:8" ht="12.75">
      <c r="A274" s="9" t="s">
        <v>64</v>
      </c>
      <c r="B274" s="9" t="s">
        <v>66</v>
      </c>
      <c r="C274" s="39" t="s">
        <v>269</v>
      </c>
      <c r="D274" s="9"/>
      <c r="E274" s="31" t="s">
        <v>362</v>
      </c>
      <c r="F274" s="105">
        <f>F275</f>
        <v>3140.3</v>
      </c>
      <c r="G274" s="105">
        <f t="shared" si="47"/>
        <v>3140.3</v>
      </c>
      <c r="H274" s="105">
        <f t="shared" si="47"/>
        <v>2740.3</v>
      </c>
    </row>
    <row r="275" spans="1:8" ht="45">
      <c r="A275" s="9" t="s">
        <v>64</v>
      </c>
      <c r="B275" s="9" t="s">
        <v>66</v>
      </c>
      <c r="C275" s="39" t="s">
        <v>270</v>
      </c>
      <c r="D275" s="9"/>
      <c r="E275" s="31" t="s">
        <v>271</v>
      </c>
      <c r="F275" s="105">
        <f>F276+F277+F278</f>
        <v>3140.3</v>
      </c>
      <c r="G275" s="105">
        <f>G276+G277+G278</f>
        <v>3140.3</v>
      </c>
      <c r="H275" s="105">
        <f>H276+H277+H278</f>
        <v>2740.3</v>
      </c>
    </row>
    <row r="276" spans="1:8" ht="45">
      <c r="A276" s="9" t="s">
        <v>64</v>
      </c>
      <c r="B276" s="9" t="s">
        <v>66</v>
      </c>
      <c r="C276" s="39" t="s">
        <v>270</v>
      </c>
      <c r="D276" s="9" t="s">
        <v>93</v>
      </c>
      <c r="E276" s="32" t="s">
        <v>94</v>
      </c>
      <c r="F276" s="105">
        <v>692</v>
      </c>
      <c r="G276" s="105">
        <v>692</v>
      </c>
      <c r="H276" s="105">
        <v>692</v>
      </c>
    </row>
    <row r="277" spans="1:8" s="8" customFormat="1" ht="22.5">
      <c r="A277" s="9" t="s">
        <v>64</v>
      </c>
      <c r="B277" s="9" t="s">
        <v>66</v>
      </c>
      <c r="C277" s="39" t="s">
        <v>270</v>
      </c>
      <c r="D277" s="9" t="s">
        <v>95</v>
      </c>
      <c r="E277" s="32" t="s">
        <v>533</v>
      </c>
      <c r="F277" s="105">
        <v>2402.3</v>
      </c>
      <c r="G277" s="105">
        <v>2402.3</v>
      </c>
      <c r="H277" s="105">
        <f>2402.3-400</f>
        <v>2002.3000000000002</v>
      </c>
    </row>
    <row r="278" spans="1:8" ht="12.75">
      <c r="A278" s="9" t="s">
        <v>64</v>
      </c>
      <c r="B278" s="9" t="s">
        <v>66</v>
      </c>
      <c r="C278" s="39" t="s">
        <v>270</v>
      </c>
      <c r="D278" s="9" t="s">
        <v>135</v>
      </c>
      <c r="E278" s="31" t="s">
        <v>136</v>
      </c>
      <c r="F278" s="105">
        <v>46</v>
      </c>
      <c r="G278" s="105">
        <v>46</v>
      </c>
      <c r="H278" s="105">
        <v>46</v>
      </c>
    </row>
    <row r="279" spans="1:8" s="7" customFormat="1" ht="22.5">
      <c r="A279" s="9" t="s">
        <v>64</v>
      </c>
      <c r="B279" s="17" t="s">
        <v>514</v>
      </c>
      <c r="C279" s="39" t="s">
        <v>400</v>
      </c>
      <c r="D279" s="9"/>
      <c r="E279" s="32" t="s">
        <v>738</v>
      </c>
      <c r="F279" s="105">
        <f>F280</f>
        <v>1935</v>
      </c>
      <c r="G279" s="105">
        <f aca="true" t="shared" si="48" ref="G279:H281">G280</f>
        <v>1935</v>
      </c>
      <c r="H279" s="105">
        <f t="shared" si="48"/>
        <v>1935</v>
      </c>
    </row>
    <row r="280" spans="1:8" ht="22.5">
      <c r="A280" s="9" t="s">
        <v>64</v>
      </c>
      <c r="B280" s="9" t="s">
        <v>514</v>
      </c>
      <c r="C280" s="39" t="s">
        <v>401</v>
      </c>
      <c r="D280" s="9"/>
      <c r="E280" s="44" t="s">
        <v>497</v>
      </c>
      <c r="F280" s="105">
        <f>F281</f>
        <v>1935</v>
      </c>
      <c r="G280" s="105">
        <f t="shared" si="48"/>
        <v>1935</v>
      </c>
      <c r="H280" s="105">
        <f t="shared" si="48"/>
        <v>1935</v>
      </c>
    </row>
    <row r="281" spans="1:8" ht="22.5">
      <c r="A281" s="9" t="s">
        <v>64</v>
      </c>
      <c r="B281" s="9" t="s">
        <v>514</v>
      </c>
      <c r="C281" s="39" t="s">
        <v>275</v>
      </c>
      <c r="D281" s="17"/>
      <c r="E281" s="31" t="s">
        <v>242</v>
      </c>
      <c r="F281" s="105">
        <f>F282</f>
        <v>1935</v>
      </c>
      <c r="G281" s="105">
        <f t="shared" si="48"/>
        <v>1935</v>
      </c>
      <c r="H281" s="105">
        <f t="shared" si="48"/>
        <v>1935</v>
      </c>
    </row>
    <row r="282" spans="1:8" ht="12.75">
      <c r="A282" s="9" t="s">
        <v>64</v>
      </c>
      <c r="B282" s="9" t="s">
        <v>514</v>
      </c>
      <c r="C282" s="39" t="s">
        <v>276</v>
      </c>
      <c r="D282" s="9"/>
      <c r="E282" s="31" t="s">
        <v>362</v>
      </c>
      <c r="F282" s="105">
        <f>F283+F286</f>
        <v>1935</v>
      </c>
      <c r="G282" s="105">
        <f>G283+G286</f>
        <v>1935</v>
      </c>
      <c r="H282" s="105">
        <f>H283+H286</f>
        <v>1935</v>
      </c>
    </row>
    <row r="283" spans="1:8" ht="12.75">
      <c r="A283" s="9" t="s">
        <v>64</v>
      </c>
      <c r="B283" s="17" t="s">
        <v>514</v>
      </c>
      <c r="C283" s="39" t="s">
        <v>277</v>
      </c>
      <c r="D283" s="9"/>
      <c r="E283" s="31" t="s">
        <v>278</v>
      </c>
      <c r="F283" s="105">
        <f>F284+F285</f>
        <v>1935</v>
      </c>
      <c r="G283" s="105">
        <f>G284+G285</f>
        <v>1935</v>
      </c>
      <c r="H283" s="105">
        <f>H284+H285</f>
        <v>1935</v>
      </c>
    </row>
    <row r="284" spans="1:8" ht="45">
      <c r="A284" s="9" t="s">
        <v>64</v>
      </c>
      <c r="B284" s="17" t="s">
        <v>514</v>
      </c>
      <c r="C284" s="39" t="s">
        <v>277</v>
      </c>
      <c r="D284" s="9" t="s">
        <v>93</v>
      </c>
      <c r="E284" s="32" t="s">
        <v>94</v>
      </c>
      <c r="F284" s="105">
        <v>1725</v>
      </c>
      <c r="G284" s="105">
        <v>1725</v>
      </c>
      <c r="H284" s="105">
        <v>1725</v>
      </c>
    </row>
    <row r="285" spans="1:8" ht="21.75" customHeight="1">
      <c r="A285" s="9" t="s">
        <v>64</v>
      </c>
      <c r="B285" s="17" t="s">
        <v>514</v>
      </c>
      <c r="C285" s="39" t="s">
        <v>277</v>
      </c>
      <c r="D285" s="9" t="s">
        <v>95</v>
      </c>
      <c r="E285" s="32" t="s">
        <v>533</v>
      </c>
      <c r="F285" s="105">
        <v>210</v>
      </c>
      <c r="G285" s="105">
        <v>210</v>
      </c>
      <c r="H285" s="105">
        <v>210</v>
      </c>
    </row>
    <row r="286" spans="1:8" ht="0.75" customHeight="1" hidden="1">
      <c r="A286" s="9" t="s">
        <v>64</v>
      </c>
      <c r="B286" s="17" t="s">
        <v>514</v>
      </c>
      <c r="C286" s="39" t="s">
        <v>279</v>
      </c>
      <c r="D286" s="9"/>
      <c r="E286" s="31" t="s">
        <v>280</v>
      </c>
      <c r="F286" s="105">
        <f>F287</f>
        <v>0</v>
      </c>
      <c r="G286" s="105">
        <f>G287</f>
        <v>0</v>
      </c>
      <c r="H286" s="105">
        <f>H287</f>
        <v>0</v>
      </c>
    </row>
    <row r="287" spans="1:8" ht="22.5" hidden="1">
      <c r="A287" s="9" t="s">
        <v>64</v>
      </c>
      <c r="B287" s="17" t="s">
        <v>514</v>
      </c>
      <c r="C287" s="39" t="s">
        <v>281</v>
      </c>
      <c r="D287" s="9"/>
      <c r="E287" s="31" t="s">
        <v>274</v>
      </c>
      <c r="F287" s="105">
        <f>F288+F289</f>
        <v>0</v>
      </c>
      <c r="G287" s="105">
        <f>G288+G289</f>
        <v>0</v>
      </c>
      <c r="H287" s="105">
        <f>H288+H289</f>
        <v>0</v>
      </c>
    </row>
    <row r="288" spans="1:8" ht="45" hidden="1">
      <c r="A288" s="9" t="s">
        <v>64</v>
      </c>
      <c r="B288" s="17" t="s">
        <v>514</v>
      </c>
      <c r="C288" s="39" t="s">
        <v>281</v>
      </c>
      <c r="D288" s="9" t="s">
        <v>93</v>
      </c>
      <c r="E288" s="32" t="s">
        <v>94</v>
      </c>
      <c r="F288" s="105"/>
      <c r="G288" s="105"/>
      <c r="H288" s="105"/>
    </row>
    <row r="289" spans="1:8" ht="22.5" hidden="1">
      <c r="A289" s="9" t="s">
        <v>64</v>
      </c>
      <c r="B289" s="17" t="s">
        <v>514</v>
      </c>
      <c r="C289" s="39" t="s">
        <v>281</v>
      </c>
      <c r="D289" s="9" t="s">
        <v>95</v>
      </c>
      <c r="E289" s="32" t="s">
        <v>96</v>
      </c>
      <c r="F289" s="105"/>
      <c r="G289" s="105"/>
      <c r="H289" s="105"/>
    </row>
    <row r="290" spans="1:8" ht="15" customHeight="1">
      <c r="A290" s="16" t="s">
        <v>64</v>
      </c>
      <c r="B290" s="16" t="s">
        <v>515</v>
      </c>
      <c r="C290" s="37"/>
      <c r="D290" s="16"/>
      <c r="E290" s="30" t="s">
        <v>58</v>
      </c>
      <c r="F290" s="103">
        <f>F291+F298</f>
        <v>5701</v>
      </c>
      <c r="G290" s="103">
        <f>G291+G298</f>
        <v>5108.7</v>
      </c>
      <c r="H290" s="103">
        <f>H291+H298</f>
        <v>5535.7</v>
      </c>
    </row>
    <row r="291" spans="1:8" ht="0.75" customHeight="1" hidden="1">
      <c r="A291" s="16" t="s">
        <v>64</v>
      </c>
      <c r="B291" s="16" t="s">
        <v>516</v>
      </c>
      <c r="C291" s="37"/>
      <c r="D291" s="16"/>
      <c r="E291" s="30" t="s">
        <v>8</v>
      </c>
      <c r="F291" s="103">
        <f aca="true" t="shared" si="49" ref="F291:H296">F292</f>
        <v>0</v>
      </c>
      <c r="G291" s="103">
        <f t="shared" si="49"/>
        <v>0</v>
      </c>
      <c r="H291" s="103">
        <f t="shared" si="49"/>
        <v>0</v>
      </c>
    </row>
    <row r="292" spans="1:8" s="8" customFormat="1" ht="12.75" hidden="1">
      <c r="A292" s="17" t="s">
        <v>64</v>
      </c>
      <c r="B292" s="40" t="s">
        <v>516</v>
      </c>
      <c r="C292" s="40" t="s">
        <v>433</v>
      </c>
      <c r="D292" s="17"/>
      <c r="E292" s="31" t="s">
        <v>923</v>
      </c>
      <c r="F292" s="105">
        <f t="shared" si="49"/>
        <v>0</v>
      </c>
      <c r="G292" s="105">
        <f t="shared" si="49"/>
        <v>0</v>
      </c>
      <c r="H292" s="105">
        <f t="shared" si="49"/>
        <v>0</v>
      </c>
    </row>
    <row r="293" spans="1:8" s="8" customFormat="1" ht="22.5" hidden="1">
      <c r="A293" s="9" t="s">
        <v>64</v>
      </c>
      <c r="B293" s="39" t="s">
        <v>516</v>
      </c>
      <c r="C293" s="39" t="s">
        <v>121</v>
      </c>
      <c r="D293" s="9"/>
      <c r="E293" s="44" t="s">
        <v>486</v>
      </c>
      <c r="F293" s="105">
        <f t="shared" si="49"/>
        <v>0</v>
      </c>
      <c r="G293" s="105">
        <f t="shared" si="49"/>
        <v>0</v>
      </c>
      <c r="H293" s="105">
        <f t="shared" si="49"/>
        <v>0</v>
      </c>
    </row>
    <row r="294" spans="1:8" s="8" customFormat="1" ht="22.5" hidden="1">
      <c r="A294" s="17" t="s">
        <v>64</v>
      </c>
      <c r="B294" s="40" t="s">
        <v>516</v>
      </c>
      <c r="C294" s="39" t="s">
        <v>122</v>
      </c>
      <c r="D294" s="9"/>
      <c r="E294" s="32" t="s">
        <v>123</v>
      </c>
      <c r="F294" s="105">
        <f t="shared" si="49"/>
        <v>0</v>
      </c>
      <c r="G294" s="105">
        <f t="shared" si="49"/>
        <v>0</v>
      </c>
      <c r="H294" s="105">
        <f t="shared" si="49"/>
        <v>0</v>
      </c>
    </row>
    <row r="295" spans="1:8" s="8" customFormat="1" ht="30" customHeight="1" hidden="1">
      <c r="A295" s="17" t="s">
        <v>64</v>
      </c>
      <c r="B295" s="40" t="s">
        <v>516</v>
      </c>
      <c r="C295" s="39" t="s">
        <v>124</v>
      </c>
      <c r="D295" s="9"/>
      <c r="E295" s="32" t="s">
        <v>373</v>
      </c>
      <c r="F295" s="105">
        <f t="shared" si="49"/>
        <v>0</v>
      </c>
      <c r="G295" s="105">
        <f t="shared" si="49"/>
        <v>0</v>
      </c>
      <c r="H295" s="105">
        <f t="shared" si="49"/>
        <v>0</v>
      </c>
    </row>
    <row r="296" spans="1:8" s="8" customFormat="1" ht="73.5" customHeight="1" hidden="1">
      <c r="A296" s="17" t="s">
        <v>64</v>
      </c>
      <c r="B296" s="40" t="s">
        <v>516</v>
      </c>
      <c r="C296" s="39" t="s">
        <v>125</v>
      </c>
      <c r="D296" s="9"/>
      <c r="E296" s="32" t="s">
        <v>732</v>
      </c>
      <c r="F296" s="105">
        <f>F297</f>
        <v>0</v>
      </c>
      <c r="G296" s="105">
        <f t="shared" si="49"/>
        <v>0</v>
      </c>
      <c r="H296" s="105">
        <f t="shared" si="49"/>
        <v>0</v>
      </c>
    </row>
    <row r="297" spans="1:8" s="8" customFormat="1" ht="22.5" hidden="1">
      <c r="A297" s="9" t="s">
        <v>64</v>
      </c>
      <c r="B297" s="39" t="s">
        <v>516</v>
      </c>
      <c r="C297" s="39" t="s">
        <v>125</v>
      </c>
      <c r="D297" s="9" t="s">
        <v>95</v>
      </c>
      <c r="E297" s="32" t="s">
        <v>533</v>
      </c>
      <c r="F297" s="105"/>
      <c r="G297" s="105"/>
      <c r="H297" s="105"/>
    </row>
    <row r="298" spans="1:8" s="8" customFormat="1" ht="12.75">
      <c r="A298" s="16" t="s">
        <v>64</v>
      </c>
      <c r="B298" s="16" t="s">
        <v>517</v>
      </c>
      <c r="C298" s="37"/>
      <c r="D298" s="16"/>
      <c r="E298" s="30" t="s">
        <v>9</v>
      </c>
      <c r="F298" s="103">
        <f>F299</f>
        <v>5701</v>
      </c>
      <c r="G298" s="103">
        <f aca="true" t="shared" si="50" ref="G298:H300">G299</f>
        <v>5108.7</v>
      </c>
      <c r="H298" s="103">
        <f t="shared" si="50"/>
        <v>5535.7</v>
      </c>
    </row>
    <row r="299" spans="1:8" s="8" customFormat="1" ht="22.5">
      <c r="A299" s="9" t="s">
        <v>64</v>
      </c>
      <c r="B299" s="9" t="s">
        <v>517</v>
      </c>
      <c r="C299" s="39" t="s">
        <v>413</v>
      </c>
      <c r="D299" s="9"/>
      <c r="E299" s="31" t="s">
        <v>739</v>
      </c>
      <c r="F299" s="108">
        <f>F300</f>
        <v>5701</v>
      </c>
      <c r="G299" s="108">
        <f t="shared" si="50"/>
        <v>5108.7</v>
      </c>
      <c r="H299" s="108">
        <f t="shared" si="50"/>
        <v>5535.7</v>
      </c>
    </row>
    <row r="300" spans="1:8" s="8" customFormat="1" ht="22.5">
      <c r="A300" s="9" t="s">
        <v>64</v>
      </c>
      <c r="B300" s="9" t="s">
        <v>517</v>
      </c>
      <c r="C300" s="39" t="s">
        <v>414</v>
      </c>
      <c r="D300" s="9"/>
      <c r="E300" s="43" t="s">
        <v>492</v>
      </c>
      <c r="F300" s="108">
        <f>F301</f>
        <v>5701</v>
      </c>
      <c r="G300" s="108">
        <f t="shared" si="50"/>
        <v>5108.7</v>
      </c>
      <c r="H300" s="108">
        <f t="shared" si="50"/>
        <v>5535.7</v>
      </c>
    </row>
    <row r="301" spans="1:8" s="8" customFormat="1" ht="12.75">
      <c r="A301" s="9" t="s">
        <v>64</v>
      </c>
      <c r="B301" s="9" t="s">
        <v>517</v>
      </c>
      <c r="C301" s="39" t="s">
        <v>415</v>
      </c>
      <c r="D301" s="9"/>
      <c r="E301" s="32" t="s">
        <v>314</v>
      </c>
      <c r="F301" s="108">
        <f>F305+F308+F302</f>
        <v>5701</v>
      </c>
      <c r="G301" s="108">
        <f>G305+G308+G302</f>
        <v>5108.7</v>
      </c>
      <c r="H301" s="108">
        <f>H305+H308+H302</f>
        <v>5535.7</v>
      </c>
    </row>
    <row r="302" spans="1:8" s="8" customFormat="1" ht="22.5">
      <c r="A302" s="9" t="s">
        <v>64</v>
      </c>
      <c r="B302" s="9" t="s">
        <v>517</v>
      </c>
      <c r="C302" s="39" t="s">
        <v>797</v>
      </c>
      <c r="D302" s="9"/>
      <c r="E302" s="31" t="s">
        <v>373</v>
      </c>
      <c r="F302" s="108">
        <f aca="true" t="shared" si="51" ref="F302:H303">F303</f>
        <v>4151.5</v>
      </c>
      <c r="G302" s="108">
        <f t="shared" si="51"/>
        <v>3677.2</v>
      </c>
      <c r="H302" s="108">
        <f t="shared" si="51"/>
        <v>4019.2</v>
      </c>
    </row>
    <row r="303" spans="1:8" s="8" customFormat="1" ht="33.75">
      <c r="A303" s="9" t="s">
        <v>64</v>
      </c>
      <c r="B303" s="9" t="s">
        <v>517</v>
      </c>
      <c r="C303" s="39" t="s">
        <v>798</v>
      </c>
      <c r="D303" s="9"/>
      <c r="E303" s="32" t="s">
        <v>799</v>
      </c>
      <c r="F303" s="108">
        <f t="shared" si="51"/>
        <v>4151.5</v>
      </c>
      <c r="G303" s="108">
        <f t="shared" si="51"/>
        <v>3677.2</v>
      </c>
      <c r="H303" s="108">
        <f t="shared" si="51"/>
        <v>4019.2</v>
      </c>
    </row>
    <row r="304" spans="1:9" s="8" customFormat="1" ht="22.5">
      <c r="A304" s="9" t="s">
        <v>64</v>
      </c>
      <c r="B304" s="9" t="s">
        <v>517</v>
      </c>
      <c r="C304" s="39" t="s">
        <v>798</v>
      </c>
      <c r="D304" s="9" t="s">
        <v>95</v>
      </c>
      <c r="E304" s="32" t="s">
        <v>533</v>
      </c>
      <c r="F304" s="108">
        <v>4151.5</v>
      </c>
      <c r="G304" s="108">
        <v>3677.2</v>
      </c>
      <c r="H304" s="108">
        <v>4019.2</v>
      </c>
      <c r="I304" s="167"/>
    </row>
    <row r="305" spans="1:8" s="8" customFormat="1" ht="33.75">
      <c r="A305" s="9" t="s">
        <v>64</v>
      </c>
      <c r="B305" s="9" t="s">
        <v>517</v>
      </c>
      <c r="C305" s="39" t="s">
        <v>416</v>
      </c>
      <c r="D305" s="9"/>
      <c r="E305" s="32" t="s">
        <v>417</v>
      </c>
      <c r="F305" s="108">
        <f aca="true" t="shared" si="52" ref="F305:H306">F306</f>
        <v>1038</v>
      </c>
      <c r="G305" s="108">
        <f t="shared" si="52"/>
        <v>920</v>
      </c>
      <c r="H305" s="108">
        <f t="shared" si="52"/>
        <v>1005</v>
      </c>
    </row>
    <row r="306" spans="1:8" s="8" customFormat="1" ht="33.75">
      <c r="A306" s="9" t="s">
        <v>64</v>
      </c>
      <c r="B306" s="9" t="s">
        <v>517</v>
      </c>
      <c r="C306" s="39" t="s">
        <v>389</v>
      </c>
      <c r="D306" s="9"/>
      <c r="E306" s="32" t="s">
        <v>747</v>
      </c>
      <c r="F306" s="108">
        <f t="shared" si="52"/>
        <v>1038</v>
      </c>
      <c r="G306" s="108">
        <f t="shared" si="52"/>
        <v>920</v>
      </c>
      <c r="H306" s="108">
        <f t="shared" si="52"/>
        <v>1005</v>
      </c>
    </row>
    <row r="307" spans="1:8" s="8" customFormat="1" ht="22.5">
      <c r="A307" s="9" t="s">
        <v>64</v>
      </c>
      <c r="B307" s="9" t="s">
        <v>517</v>
      </c>
      <c r="C307" s="39" t="s">
        <v>389</v>
      </c>
      <c r="D307" s="9" t="s">
        <v>95</v>
      </c>
      <c r="E307" s="32" t="s">
        <v>533</v>
      </c>
      <c r="F307" s="108">
        <v>1038</v>
      </c>
      <c r="G307" s="108">
        <v>920</v>
      </c>
      <c r="H307" s="108">
        <v>1005</v>
      </c>
    </row>
    <row r="308" spans="1:8" s="8" customFormat="1" ht="12.75">
      <c r="A308" s="9" t="s">
        <v>64</v>
      </c>
      <c r="B308" s="9" t="s">
        <v>517</v>
      </c>
      <c r="C308" s="39" t="s">
        <v>418</v>
      </c>
      <c r="D308" s="9"/>
      <c r="E308" s="31" t="s">
        <v>362</v>
      </c>
      <c r="F308" s="108">
        <f>F309+F311</f>
        <v>511.5</v>
      </c>
      <c r="G308" s="108">
        <f>G309+G311</f>
        <v>511.5</v>
      </c>
      <c r="H308" s="108">
        <f>H309+H311</f>
        <v>511.5</v>
      </c>
    </row>
    <row r="309" spans="1:8" s="8" customFormat="1" ht="45">
      <c r="A309" s="9" t="s">
        <v>64</v>
      </c>
      <c r="B309" s="9" t="s">
        <v>517</v>
      </c>
      <c r="C309" s="39" t="s">
        <v>419</v>
      </c>
      <c r="D309" s="9"/>
      <c r="E309" s="32" t="s">
        <v>746</v>
      </c>
      <c r="F309" s="108">
        <f>F310</f>
        <v>496.5</v>
      </c>
      <c r="G309" s="108">
        <f>G310</f>
        <v>496.5</v>
      </c>
      <c r="H309" s="108">
        <f>H310</f>
        <v>496.5</v>
      </c>
    </row>
    <row r="310" spans="1:8" s="8" customFormat="1" ht="22.5">
      <c r="A310" s="9" t="s">
        <v>64</v>
      </c>
      <c r="B310" s="9" t="s">
        <v>517</v>
      </c>
      <c r="C310" s="39" t="s">
        <v>419</v>
      </c>
      <c r="D310" s="9" t="s">
        <v>95</v>
      </c>
      <c r="E310" s="32" t="s">
        <v>533</v>
      </c>
      <c r="F310" s="108">
        <v>496.5</v>
      </c>
      <c r="G310" s="108">
        <v>496.5</v>
      </c>
      <c r="H310" s="108">
        <v>496.5</v>
      </c>
    </row>
    <row r="311" spans="1:8" s="8" customFormat="1" ht="33.75">
      <c r="A311" s="9" t="s">
        <v>64</v>
      </c>
      <c r="B311" s="9" t="s">
        <v>517</v>
      </c>
      <c r="C311" s="39" t="s">
        <v>876</v>
      </c>
      <c r="D311" s="9"/>
      <c r="E311" s="32" t="s">
        <v>877</v>
      </c>
      <c r="F311" s="105">
        <f>F312</f>
        <v>15</v>
      </c>
      <c r="G311" s="105">
        <f>G312</f>
        <v>15</v>
      </c>
      <c r="H311" s="105">
        <f>H312</f>
        <v>15</v>
      </c>
    </row>
    <row r="312" spans="1:9" s="8" customFormat="1" ht="22.5">
      <c r="A312" s="9" t="s">
        <v>64</v>
      </c>
      <c r="B312" s="9" t="s">
        <v>517</v>
      </c>
      <c r="C312" s="39" t="s">
        <v>876</v>
      </c>
      <c r="D312" s="9" t="s">
        <v>95</v>
      </c>
      <c r="E312" s="32" t="s">
        <v>533</v>
      </c>
      <c r="F312" s="105">
        <v>15</v>
      </c>
      <c r="G312" s="105">
        <v>15</v>
      </c>
      <c r="H312" s="105">
        <v>15</v>
      </c>
      <c r="I312" s="168"/>
    </row>
    <row r="313" spans="1:8" ht="22.5">
      <c r="A313" s="16" t="s">
        <v>88</v>
      </c>
      <c r="B313" s="16"/>
      <c r="C313" s="37"/>
      <c r="D313" s="16"/>
      <c r="E313" s="30" t="s">
        <v>89</v>
      </c>
      <c r="F313" s="103">
        <f aca="true" t="shared" si="53" ref="F313:H318">F314</f>
        <v>590</v>
      </c>
      <c r="G313" s="103">
        <f t="shared" si="53"/>
        <v>590</v>
      </c>
      <c r="H313" s="103">
        <f t="shared" si="53"/>
        <v>590</v>
      </c>
    </row>
    <row r="314" spans="1:8" ht="12.75">
      <c r="A314" s="16" t="s">
        <v>88</v>
      </c>
      <c r="B314" s="16" t="s">
        <v>511</v>
      </c>
      <c r="C314" s="37"/>
      <c r="D314" s="16"/>
      <c r="E314" s="33" t="s">
        <v>518</v>
      </c>
      <c r="F314" s="103">
        <f t="shared" si="53"/>
        <v>590</v>
      </c>
      <c r="G314" s="103">
        <f t="shared" si="53"/>
        <v>590</v>
      </c>
      <c r="H314" s="103">
        <f t="shared" si="53"/>
        <v>590</v>
      </c>
    </row>
    <row r="315" spans="1:8" s="5" customFormat="1" ht="33.75">
      <c r="A315" s="16" t="s">
        <v>88</v>
      </c>
      <c r="B315" s="16" t="s">
        <v>51</v>
      </c>
      <c r="C315" s="37"/>
      <c r="D315" s="16"/>
      <c r="E315" s="30" t="s">
        <v>65</v>
      </c>
      <c r="F315" s="103">
        <f t="shared" si="53"/>
        <v>590</v>
      </c>
      <c r="G315" s="103">
        <f t="shared" si="53"/>
        <v>590</v>
      </c>
      <c r="H315" s="103">
        <f t="shared" si="53"/>
        <v>590</v>
      </c>
    </row>
    <row r="316" spans="1:8" s="5" customFormat="1" ht="12.75">
      <c r="A316" s="9" t="s">
        <v>88</v>
      </c>
      <c r="B316" s="9" t="s">
        <v>51</v>
      </c>
      <c r="C316" s="39" t="s">
        <v>360</v>
      </c>
      <c r="D316" s="9"/>
      <c r="E316" s="31" t="s">
        <v>142</v>
      </c>
      <c r="F316" s="105">
        <f t="shared" si="53"/>
        <v>590</v>
      </c>
      <c r="G316" s="105">
        <f t="shared" si="53"/>
        <v>590</v>
      </c>
      <c r="H316" s="105">
        <f t="shared" si="53"/>
        <v>590</v>
      </c>
    </row>
    <row r="317" spans="1:8" s="5" customFormat="1" ht="12.75">
      <c r="A317" s="9" t="s">
        <v>88</v>
      </c>
      <c r="B317" s="9" t="s">
        <v>51</v>
      </c>
      <c r="C317" s="39" t="s">
        <v>359</v>
      </c>
      <c r="D317" s="9"/>
      <c r="E317" s="31" t="s">
        <v>166</v>
      </c>
      <c r="F317" s="105">
        <f t="shared" si="53"/>
        <v>590</v>
      </c>
      <c r="G317" s="105">
        <f t="shared" si="53"/>
        <v>590</v>
      </c>
      <c r="H317" s="105">
        <f t="shared" si="53"/>
        <v>590</v>
      </c>
    </row>
    <row r="318" spans="1:8" s="5" customFormat="1" ht="12.75">
      <c r="A318" s="9" t="s">
        <v>88</v>
      </c>
      <c r="B318" s="9" t="s">
        <v>51</v>
      </c>
      <c r="C318" s="39" t="s">
        <v>361</v>
      </c>
      <c r="D318" s="9"/>
      <c r="E318" s="31" t="s">
        <v>362</v>
      </c>
      <c r="F318" s="105">
        <f t="shared" si="53"/>
        <v>590</v>
      </c>
      <c r="G318" s="105">
        <f t="shared" si="53"/>
        <v>590</v>
      </c>
      <c r="H318" s="105">
        <f t="shared" si="53"/>
        <v>590</v>
      </c>
    </row>
    <row r="319" spans="1:8" s="5" customFormat="1" ht="22.5">
      <c r="A319" s="9" t="s">
        <v>88</v>
      </c>
      <c r="B319" s="9" t="s">
        <v>51</v>
      </c>
      <c r="C319" s="39" t="s">
        <v>283</v>
      </c>
      <c r="D319" s="9"/>
      <c r="E319" s="31" t="s">
        <v>479</v>
      </c>
      <c r="F319" s="105">
        <f>F320+F321+F322</f>
        <v>590</v>
      </c>
      <c r="G319" s="105">
        <f>G320+G321+G322</f>
        <v>590</v>
      </c>
      <c r="H319" s="105">
        <f>H320+H321+H322</f>
        <v>590</v>
      </c>
    </row>
    <row r="320" spans="1:8" ht="45">
      <c r="A320" s="9" t="s">
        <v>88</v>
      </c>
      <c r="B320" s="9" t="s">
        <v>51</v>
      </c>
      <c r="C320" s="39" t="s">
        <v>283</v>
      </c>
      <c r="D320" s="9" t="s">
        <v>93</v>
      </c>
      <c r="E320" s="32" t="s">
        <v>94</v>
      </c>
      <c r="F320" s="105">
        <v>564</v>
      </c>
      <c r="G320" s="105">
        <v>564</v>
      </c>
      <c r="H320" s="105">
        <v>564</v>
      </c>
    </row>
    <row r="321" spans="1:9" ht="21" customHeight="1">
      <c r="A321" s="9" t="s">
        <v>88</v>
      </c>
      <c r="B321" s="9" t="s">
        <v>51</v>
      </c>
      <c r="C321" s="39" t="s">
        <v>283</v>
      </c>
      <c r="D321" s="9" t="s">
        <v>95</v>
      </c>
      <c r="E321" s="32" t="s">
        <v>533</v>
      </c>
      <c r="F321" s="105">
        <v>26</v>
      </c>
      <c r="G321" s="105">
        <v>26</v>
      </c>
      <c r="H321" s="105">
        <v>26</v>
      </c>
      <c r="I321" s="168"/>
    </row>
    <row r="322" spans="1:8" ht="0.75" customHeight="1" hidden="1">
      <c r="A322" s="9" t="s">
        <v>88</v>
      </c>
      <c r="B322" s="9" t="s">
        <v>51</v>
      </c>
      <c r="C322" s="39" t="s">
        <v>283</v>
      </c>
      <c r="D322" s="9" t="s">
        <v>135</v>
      </c>
      <c r="E322" s="31" t="s">
        <v>136</v>
      </c>
      <c r="F322" s="105"/>
      <c r="G322" s="105"/>
      <c r="H322" s="105"/>
    </row>
    <row r="323" spans="1:8" ht="22.5">
      <c r="A323" s="16" t="s">
        <v>24</v>
      </c>
      <c r="B323" s="9"/>
      <c r="C323" s="39"/>
      <c r="D323" s="9"/>
      <c r="E323" s="30" t="s">
        <v>458</v>
      </c>
      <c r="F323" s="103">
        <f>F324</f>
        <v>279.7</v>
      </c>
      <c r="G323" s="103">
        <f aca="true" t="shared" si="54" ref="G323:H325">G324</f>
        <v>260</v>
      </c>
      <c r="H323" s="103">
        <f t="shared" si="54"/>
        <v>225.9</v>
      </c>
    </row>
    <row r="324" spans="1:8" ht="12.75">
      <c r="A324" s="16" t="s">
        <v>24</v>
      </c>
      <c r="B324" s="16" t="s">
        <v>511</v>
      </c>
      <c r="C324" s="37"/>
      <c r="D324" s="16"/>
      <c r="E324" s="30" t="s">
        <v>518</v>
      </c>
      <c r="F324" s="103">
        <f>F325</f>
        <v>279.7</v>
      </c>
      <c r="G324" s="103">
        <f t="shared" si="54"/>
        <v>260</v>
      </c>
      <c r="H324" s="103">
        <f t="shared" si="54"/>
        <v>225.9</v>
      </c>
    </row>
    <row r="325" spans="1:8" ht="12.75">
      <c r="A325" s="16" t="s">
        <v>24</v>
      </c>
      <c r="B325" s="16" t="s">
        <v>66</v>
      </c>
      <c r="C325" s="37"/>
      <c r="D325" s="16"/>
      <c r="E325" s="30" t="s">
        <v>520</v>
      </c>
      <c r="F325" s="103">
        <f>F326</f>
        <v>279.7</v>
      </c>
      <c r="G325" s="103">
        <f t="shared" si="54"/>
        <v>260</v>
      </c>
      <c r="H325" s="103">
        <f t="shared" si="54"/>
        <v>225.9</v>
      </c>
    </row>
    <row r="326" spans="1:8" s="7" customFormat="1" ht="33.75">
      <c r="A326" s="9" t="s">
        <v>24</v>
      </c>
      <c r="B326" s="9" t="s">
        <v>66</v>
      </c>
      <c r="C326" s="39" t="s">
        <v>284</v>
      </c>
      <c r="D326" s="9"/>
      <c r="E326" s="32" t="s">
        <v>924</v>
      </c>
      <c r="F326" s="105">
        <f>F327+F348</f>
        <v>279.7</v>
      </c>
      <c r="G326" s="105">
        <f>G327+G348</f>
        <v>260</v>
      </c>
      <c r="H326" s="105">
        <f>H327+H348</f>
        <v>225.9</v>
      </c>
    </row>
    <row r="327" spans="1:8" s="5" customFormat="1" ht="12.75">
      <c r="A327" s="9" t="s">
        <v>24</v>
      </c>
      <c r="B327" s="9" t="s">
        <v>66</v>
      </c>
      <c r="C327" s="39" t="s">
        <v>285</v>
      </c>
      <c r="D327" s="57"/>
      <c r="E327" s="44" t="s">
        <v>485</v>
      </c>
      <c r="F327" s="105">
        <f>F329+F336</f>
        <v>209.7</v>
      </c>
      <c r="G327" s="105">
        <f>G329+G336</f>
        <v>190</v>
      </c>
      <c r="H327" s="105">
        <f>H329+H336</f>
        <v>155.9</v>
      </c>
    </row>
    <row r="328" spans="1:8" ht="22.5">
      <c r="A328" s="19" t="s">
        <v>24</v>
      </c>
      <c r="B328" s="9" t="s">
        <v>66</v>
      </c>
      <c r="C328" s="39" t="s">
        <v>286</v>
      </c>
      <c r="D328" s="19"/>
      <c r="E328" s="32" t="s">
        <v>173</v>
      </c>
      <c r="F328" s="109">
        <f>F329</f>
        <v>50</v>
      </c>
      <c r="G328" s="109">
        <f>G329</f>
        <v>50</v>
      </c>
      <c r="H328" s="109">
        <f>H329</f>
        <v>40</v>
      </c>
    </row>
    <row r="329" spans="1:8" ht="12.75">
      <c r="A329" s="19" t="s">
        <v>24</v>
      </c>
      <c r="B329" s="9" t="s">
        <v>66</v>
      </c>
      <c r="C329" s="39" t="s">
        <v>287</v>
      </c>
      <c r="D329" s="19"/>
      <c r="E329" s="31" t="s">
        <v>362</v>
      </c>
      <c r="F329" s="109">
        <f>F330+F332+F334</f>
        <v>50</v>
      </c>
      <c r="G329" s="109">
        <f>G330+G332+G334</f>
        <v>50</v>
      </c>
      <c r="H329" s="109">
        <f>H330+H332+H334</f>
        <v>40</v>
      </c>
    </row>
    <row r="330" spans="1:8" s="4" customFormat="1" ht="33.75">
      <c r="A330" s="19" t="s">
        <v>24</v>
      </c>
      <c r="B330" s="9" t="s">
        <v>66</v>
      </c>
      <c r="C330" s="39" t="s">
        <v>288</v>
      </c>
      <c r="D330" s="19"/>
      <c r="E330" s="32" t="s">
        <v>174</v>
      </c>
      <c r="F330" s="109">
        <f>F331</f>
        <v>30</v>
      </c>
      <c r="G330" s="109">
        <f>G331</f>
        <v>30</v>
      </c>
      <c r="H330" s="109">
        <f>H331</f>
        <v>20</v>
      </c>
    </row>
    <row r="331" spans="1:8" s="4" customFormat="1" ht="22.5">
      <c r="A331" s="9" t="s">
        <v>24</v>
      </c>
      <c r="B331" s="9" t="s">
        <v>66</v>
      </c>
      <c r="C331" s="39" t="s">
        <v>288</v>
      </c>
      <c r="D331" s="9" t="s">
        <v>95</v>
      </c>
      <c r="E331" s="32" t="s">
        <v>533</v>
      </c>
      <c r="F331" s="109">
        <v>30</v>
      </c>
      <c r="G331" s="109">
        <v>30</v>
      </c>
      <c r="H331" s="109">
        <v>20</v>
      </c>
    </row>
    <row r="332" spans="1:8" s="4" customFormat="1" ht="33.75">
      <c r="A332" s="19" t="s">
        <v>24</v>
      </c>
      <c r="B332" s="9" t="s">
        <v>66</v>
      </c>
      <c r="C332" s="39" t="s">
        <v>289</v>
      </c>
      <c r="D332" s="19"/>
      <c r="E332" s="31" t="s">
        <v>175</v>
      </c>
      <c r="F332" s="109">
        <f>F333</f>
        <v>20</v>
      </c>
      <c r="G332" s="109">
        <f>G333</f>
        <v>20</v>
      </c>
      <c r="H332" s="109">
        <f>H333</f>
        <v>20</v>
      </c>
    </row>
    <row r="333" spans="1:8" s="4" customFormat="1" ht="25.5" customHeight="1">
      <c r="A333" s="9" t="s">
        <v>24</v>
      </c>
      <c r="B333" s="9" t="s">
        <v>66</v>
      </c>
      <c r="C333" s="39" t="s">
        <v>289</v>
      </c>
      <c r="D333" s="9" t="s">
        <v>95</v>
      </c>
      <c r="E333" s="32" t="s">
        <v>533</v>
      </c>
      <c r="F333" s="109">
        <v>20</v>
      </c>
      <c r="G333" s="109">
        <v>20</v>
      </c>
      <c r="H333" s="109">
        <v>20</v>
      </c>
    </row>
    <row r="334" spans="1:8" s="4" customFormat="1" ht="0.75" customHeight="1" hidden="1">
      <c r="A334" s="9" t="s">
        <v>24</v>
      </c>
      <c r="B334" s="9" t="s">
        <v>66</v>
      </c>
      <c r="C334" s="39" t="s">
        <v>343</v>
      </c>
      <c r="D334" s="9"/>
      <c r="E334" s="31" t="s">
        <v>344</v>
      </c>
      <c r="F334" s="109">
        <f>F335</f>
        <v>0</v>
      </c>
      <c r="G334" s="109">
        <f>G335</f>
        <v>0</v>
      </c>
      <c r="H334" s="109">
        <f>H335</f>
        <v>0</v>
      </c>
    </row>
    <row r="335" spans="1:8" s="4" customFormat="1" ht="22.5" hidden="1">
      <c r="A335" s="9" t="s">
        <v>24</v>
      </c>
      <c r="B335" s="9" t="s">
        <v>66</v>
      </c>
      <c r="C335" s="39" t="s">
        <v>343</v>
      </c>
      <c r="D335" s="9" t="s">
        <v>95</v>
      </c>
      <c r="E335" s="32" t="s">
        <v>533</v>
      </c>
      <c r="F335" s="109"/>
      <c r="G335" s="109"/>
      <c r="H335" s="109"/>
    </row>
    <row r="336" spans="1:8" s="4" customFormat="1" ht="12.75">
      <c r="A336" s="19" t="s">
        <v>24</v>
      </c>
      <c r="B336" s="9" t="s">
        <v>66</v>
      </c>
      <c r="C336" s="39" t="s">
        <v>290</v>
      </c>
      <c r="D336" s="19"/>
      <c r="E336" s="31" t="s">
        <v>176</v>
      </c>
      <c r="F336" s="109">
        <f>F337</f>
        <v>159.7</v>
      </c>
      <c r="G336" s="109">
        <f>G337</f>
        <v>140</v>
      </c>
      <c r="H336" s="109">
        <f>H337</f>
        <v>115.9</v>
      </c>
    </row>
    <row r="337" spans="1:8" s="4" customFormat="1" ht="12.75">
      <c r="A337" s="19" t="s">
        <v>24</v>
      </c>
      <c r="B337" s="9" t="s">
        <v>66</v>
      </c>
      <c r="C337" s="39" t="s">
        <v>291</v>
      </c>
      <c r="D337" s="19"/>
      <c r="E337" s="31" t="s">
        <v>362</v>
      </c>
      <c r="F337" s="109">
        <f>F338+F340+F342+F344+F346</f>
        <v>159.7</v>
      </c>
      <c r="G337" s="109">
        <f>G338+G340+G342+G344+G346</f>
        <v>140</v>
      </c>
      <c r="H337" s="109">
        <f>H338+H340+H342+H344+H346</f>
        <v>115.9</v>
      </c>
    </row>
    <row r="338" spans="1:8" s="4" customFormat="1" ht="56.25" hidden="1">
      <c r="A338" s="19" t="s">
        <v>24</v>
      </c>
      <c r="B338" s="9" t="s">
        <v>66</v>
      </c>
      <c r="C338" s="39" t="s">
        <v>292</v>
      </c>
      <c r="D338" s="19"/>
      <c r="E338" s="31" t="s">
        <v>177</v>
      </c>
      <c r="F338" s="109">
        <f>F339</f>
        <v>0</v>
      </c>
      <c r="G338" s="109">
        <f>G339</f>
        <v>0</v>
      </c>
      <c r="H338" s="109">
        <f>H339</f>
        <v>0</v>
      </c>
    </row>
    <row r="339" spans="1:8" s="4" customFormat="1" ht="22.5" hidden="1">
      <c r="A339" s="9" t="s">
        <v>24</v>
      </c>
      <c r="B339" s="9" t="s">
        <v>66</v>
      </c>
      <c r="C339" s="39" t="s">
        <v>292</v>
      </c>
      <c r="D339" s="9" t="s">
        <v>95</v>
      </c>
      <c r="E339" s="32" t="s">
        <v>533</v>
      </c>
      <c r="F339" s="109"/>
      <c r="G339" s="109"/>
      <c r="H339" s="109"/>
    </row>
    <row r="340" spans="1:8" s="4" customFormat="1" ht="33.75">
      <c r="A340" s="9" t="s">
        <v>24</v>
      </c>
      <c r="B340" s="9" t="s">
        <v>66</v>
      </c>
      <c r="C340" s="39" t="s">
        <v>718</v>
      </c>
      <c r="D340" s="9"/>
      <c r="E340" s="32" t="s">
        <v>719</v>
      </c>
      <c r="F340" s="109">
        <f>F341</f>
        <v>112.7</v>
      </c>
      <c r="G340" s="109">
        <f>G341</f>
        <v>93</v>
      </c>
      <c r="H340" s="109">
        <f>H341</f>
        <v>68.9</v>
      </c>
    </row>
    <row r="341" spans="1:8" s="4" customFormat="1" ht="22.5">
      <c r="A341" s="9" t="s">
        <v>24</v>
      </c>
      <c r="B341" s="9" t="s">
        <v>66</v>
      </c>
      <c r="C341" s="39" t="s">
        <v>718</v>
      </c>
      <c r="D341" s="9" t="s">
        <v>95</v>
      </c>
      <c r="E341" s="32" t="s">
        <v>533</v>
      </c>
      <c r="F341" s="109">
        <v>112.7</v>
      </c>
      <c r="G341" s="109">
        <v>93</v>
      </c>
      <c r="H341" s="109">
        <v>68.9</v>
      </c>
    </row>
    <row r="342" spans="1:8" s="4" customFormat="1" ht="12.75">
      <c r="A342" s="9" t="s">
        <v>24</v>
      </c>
      <c r="B342" s="9" t="s">
        <v>66</v>
      </c>
      <c r="C342" s="39" t="s">
        <v>735</v>
      </c>
      <c r="D342" s="9"/>
      <c r="E342" s="32" t="s">
        <v>720</v>
      </c>
      <c r="F342" s="109">
        <f>F343</f>
        <v>47</v>
      </c>
      <c r="G342" s="109">
        <f>G343</f>
        <v>47</v>
      </c>
      <c r="H342" s="109">
        <f>H343</f>
        <v>47</v>
      </c>
    </row>
    <row r="343" spans="1:8" s="4" customFormat="1" ht="22.5">
      <c r="A343" s="9" t="s">
        <v>24</v>
      </c>
      <c r="B343" s="9" t="s">
        <v>66</v>
      </c>
      <c r="C343" s="39" t="s">
        <v>735</v>
      </c>
      <c r="D343" s="9" t="s">
        <v>95</v>
      </c>
      <c r="E343" s="32" t="s">
        <v>533</v>
      </c>
      <c r="F343" s="109">
        <v>47</v>
      </c>
      <c r="G343" s="109">
        <v>47</v>
      </c>
      <c r="H343" s="109">
        <v>47</v>
      </c>
    </row>
    <row r="344" spans="1:8" s="4" customFormat="1" ht="22.5" hidden="1">
      <c r="A344" s="9" t="s">
        <v>24</v>
      </c>
      <c r="B344" s="9" t="s">
        <v>66</v>
      </c>
      <c r="C344" s="39" t="s">
        <v>742</v>
      </c>
      <c r="D344" s="9"/>
      <c r="E344" s="32" t="s">
        <v>741</v>
      </c>
      <c r="F344" s="109">
        <f>F345</f>
        <v>0</v>
      </c>
      <c r="G344" s="109">
        <f>G345</f>
        <v>0</v>
      </c>
      <c r="H344" s="109">
        <f>H345</f>
        <v>0</v>
      </c>
    </row>
    <row r="345" spans="1:8" s="4" customFormat="1" ht="22.5" hidden="1">
      <c r="A345" s="9" t="s">
        <v>24</v>
      </c>
      <c r="B345" s="9" t="s">
        <v>66</v>
      </c>
      <c r="C345" s="39" t="s">
        <v>742</v>
      </c>
      <c r="D345" s="9" t="s">
        <v>95</v>
      </c>
      <c r="E345" s="32" t="s">
        <v>533</v>
      </c>
      <c r="F345" s="109"/>
      <c r="G345" s="109"/>
      <c r="H345" s="109"/>
    </row>
    <row r="346" spans="1:8" s="4" customFormat="1" ht="22.5" hidden="1">
      <c r="A346" s="9" t="s">
        <v>24</v>
      </c>
      <c r="B346" s="9" t="s">
        <v>66</v>
      </c>
      <c r="C346" s="39" t="s">
        <v>852</v>
      </c>
      <c r="D346" s="9"/>
      <c r="E346" s="32" t="s">
        <v>853</v>
      </c>
      <c r="F346" s="109">
        <f>F347</f>
        <v>0</v>
      </c>
      <c r="G346" s="109">
        <f>G347</f>
        <v>0</v>
      </c>
      <c r="H346" s="109">
        <f>H347</f>
        <v>0</v>
      </c>
    </row>
    <row r="347" spans="1:8" s="4" customFormat="1" ht="22.5" hidden="1">
      <c r="A347" s="9" t="s">
        <v>24</v>
      </c>
      <c r="B347" s="9" t="s">
        <v>66</v>
      </c>
      <c r="C347" s="39" t="s">
        <v>852</v>
      </c>
      <c r="D347" s="9" t="s">
        <v>95</v>
      </c>
      <c r="E347" s="32" t="s">
        <v>533</v>
      </c>
      <c r="F347" s="109"/>
      <c r="G347" s="109"/>
      <c r="H347" s="109"/>
    </row>
    <row r="348" spans="1:8" s="4" customFormat="1" ht="12.75">
      <c r="A348" s="9" t="s">
        <v>24</v>
      </c>
      <c r="B348" s="9" t="s">
        <v>66</v>
      </c>
      <c r="C348" s="39" t="s">
        <v>293</v>
      </c>
      <c r="D348" s="29"/>
      <c r="E348" s="44" t="s">
        <v>178</v>
      </c>
      <c r="F348" s="109">
        <f aca="true" t="shared" si="55" ref="F348:H349">F349</f>
        <v>70</v>
      </c>
      <c r="G348" s="109">
        <f t="shared" si="55"/>
        <v>70</v>
      </c>
      <c r="H348" s="109">
        <f t="shared" si="55"/>
        <v>70</v>
      </c>
    </row>
    <row r="349" spans="1:8" s="4" customFormat="1" ht="33.75">
      <c r="A349" s="9" t="s">
        <v>24</v>
      </c>
      <c r="B349" s="9" t="s">
        <v>66</v>
      </c>
      <c r="C349" s="39" t="s">
        <v>294</v>
      </c>
      <c r="D349" s="19"/>
      <c r="E349" s="32" t="s">
        <v>179</v>
      </c>
      <c r="F349" s="109">
        <f t="shared" si="55"/>
        <v>70</v>
      </c>
      <c r="G349" s="109">
        <f t="shared" si="55"/>
        <v>70</v>
      </c>
      <c r="H349" s="109">
        <f t="shared" si="55"/>
        <v>70</v>
      </c>
    </row>
    <row r="350" spans="1:8" s="4" customFormat="1" ht="12.75">
      <c r="A350" s="9" t="s">
        <v>24</v>
      </c>
      <c r="B350" s="9" t="s">
        <v>66</v>
      </c>
      <c r="C350" s="39" t="s">
        <v>295</v>
      </c>
      <c r="D350" s="19"/>
      <c r="E350" s="31" t="s">
        <v>362</v>
      </c>
      <c r="F350" s="109">
        <f>F351+F353+F355</f>
        <v>70</v>
      </c>
      <c r="G350" s="109">
        <f>G351+G353+G355</f>
        <v>70</v>
      </c>
      <c r="H350" s="109">
        <f>H351+H353+H355</f>
        <v>70</v>
      </c>
    </row>
    <row r="351" spans="1:8" s="4" customFormat="1" ht="22.5">
      <c r="A351" s="9" t="s">
        <v>24</v>
      </c>
      <c r="B351" s="9" t="s">
        <v>66</v>
      </c>
      <c r="C351" s="39" t="s">
        <v>296</v>
      </c>
      <c r="D351" s="19"/>
      <c r="E351" s="32" t="s">
        <v>235</v>
      </c>
      <c r="F351" s="109">
        <f>F352</f>
        <v>20</v>
      </c>
      <c r="G351" s="109">
        <f>G352</f>
        <v>20</v>
      </c>
      <c r="H351" s="109">
        <f>H352</f>
        <v>20</v>
      </c>
    </row>
    <row r="352" spans="1:8" s="4" customFormat="1" ht="22.5">
      <c r="A352" s="9" t="s">
        <v>24</v>
      </c>
      <c r="B352" s="9" t="s">
        <v>66</v>
      </c>
      <c r="C352" s="39" t="s">
        <v>296</v>
      </c>
      <c r="D352" s="9" t="s">
        <v>95</v>
      </c>
      <c r="E352" s="32" t="s">
        <v>533</v>
      </c>
      <c r="F352" s="109">
        <v>20</v>
      </c>
      <c r="G352" s="109">
        <v>20</v>
      </c>
      <c r="H352" s="109">
        <v>20</v>
      </c>
    </row>
    <row r="353" spans="1:8" s="4" customFormat="1" ht="33.75">
      <c r="A353" s="9" t="s">
        <v>24</v>
      </c>
      <c r="B353" s="9" t="s">
        <v>66</v>
      </c>
      <c r="C353" s="39" t="s">
        <v>297</v>
      </c>
      <c r="D353" s="19"/>
      <c r="E353" s="32" t="s">
        <v>494</v>
      </c>
      <c r="F353" s="109">
        <f>F354</f>
        <v>10</v>
      </c>
      <c r="G353" s="109">
        <f>G354</f>
        <v>10</v>
      </c>
      <c r="H353" s="109">
        <f>H354</f>
        <v>10</v>
      </c>
    </row>
    <row r="354" spans="1:8" s="4" customFormat="1" ht="22.5">
      <c r="A354" s="9" t="s">
        <v>24</v>
      </c>
      <c r="B354" s="9" t="s">
        <v>66</v>
      </c>
      <c r="C354" s="39" t="s">
        <v>297</v>
      </c>
      <c r="D354" s="9" t="s">
        <v>95</v>
      </c>
      <c r="E354" s="32" t="s">
        <v>533</v>
      </c>
      <c r="F354" s="109">
        <v>10</v>
      </c>
      <c r="G354" s="109">
        <v>10</v>
      </c>
      <c r="H354" s="109">
        <v>10</v>
      </c>
    </row>
    <row r="355" spans="1:8" s="4" customFormat="1" ht="12.75">
      <c r="A355" s="9" t="s">
        <v>24</v>
      </c>
      <c r="B355" s="9" t="s">
        <v>66</v>
      </c>
      <c r="C355" s="39" t="s">
        <v>783</v>
      </c>
      <c r="D355" s="9"/>
      <c r="E355" s="32" t="s">
        <v>784</v>
      </c>
      <c r="F355" s="109">
        <f>F356</f>
        <v>40</v>
      </c>
      <c r="G355" s="109">
        <f>G356</f>
        <v>40</v>
      </c>
      <c r="H355" s="109">
        <f>H356</f>
        <v>40</v>
      </c>
    </row>
    <row r="356" spans="1:8" s="4" customFormat="1" ht="22.5">
      <c r="A356" s="9" t="s">
        <v>24</v>
      </c>
      <c r="B356" s="9" t="s">
        <v>66</v>
      </c>
      <c r="C356" s="39" t="s">
        <v>783</v>
      </c>
      <c r="D356" s="9" t="s">
        <v>95</v>
      </c>
      <c r="E356" s="32" t="s">
        <v>533</v>
      </c>
      <c r="F356" s="109">
        <v>40</v>
      </c>
      <c r="G356" s="109">
        <v>40</v>
      </c>
      <c r="H356" s="109">
        <v>40</v>
      </c>
    </row>
    <row r="357" spans="1:8" s="4" customFormat="1" ht="33.75">
      <c r="A357" s="16" t="s">
        <v>25</v>
      </c>
      <c r="B357" s="16"/>
      <c r="C357" s="37"/>
      <c r="D357" s="16"/>
      <c r="E357" s="30" t="s">
        <v>78</v>
      </c>
      <c r="F357" s="103">
        <f>F358+F373+F428+F538+F526</f>
        <v>52569.00000000001</v>
      </c>
      <c r="G357" s="103">
        <f>G358+G373+G428+G538+G526</f>
        <v>49124.9</v>
      </c>
      <c r="H357" s="103">
        <f>H358+H373+H428+H538+H526</f>
        <v>47274.9</v>
      </c>
    </row>
    <row r="358" spans="1:8" s="4" customFormat="1" ht="12.75">
      <c r="A358" s="16" t="s">
        <v>25</v>
      </c>
      <c r="B358" s="16" t="s">
        <v>515</v>
      </c>
      <c r="C358" s="37"/>
      <c r="D358" s="16"/>
      <c r="E358" s="30" t="s">
        <v>58</v>
      </c>
      <c r="F358" s="103">
        <f>F359</f>
        <v>30</v>
      </c>
      <c r="G358" s="103">
        <f aca="true" t="shared" si="56" ref="G358:H360">G359</f>
        <v>30</v>
      </c>
      <c r="H358" s="103">
        <f t="shared" si="56"/>
        <v>30</v>
      </c>
    </row>
    <row r="359" spans="1:8" ht="12.75">
      <c r="A359" s="9" t="s">
        <v>25</v>
      </c>
      <c r="B359" s="16" t="s">
        <v>62</v>
      </c>
      <c r="C359" s="37"/>
      <c r="D359" s="16"/>
      <c r="E359" s="30" t="s">
        <v>10</v>
      </c>
      <c r="F359" s="105">
        <f>F360</f>
        <v>30</v>
      </c>
      <c r="G359" s="105">
        <f t="shared" si="56"/>
        <v>30</v>
      </c>
      <c r="H359" s="105">
        <f t="shared" si="56"/>
        <v>30</v>
      </c>
    </row>
    <row r="360" spans="1:8" ht="22.5">
      <c r="A360" s="9" t="s">
        <v>25</v>
      </c>
      <c r="B360" s="9" t="s">
        <v>62</v>
      </c>
      <c r="C360" s="39" t="s">
        <v>439</v>
      </c>
      <c r="D360" s="9"/>
      <c r="E360" s="32" t="s">
        <v>887</v>
      </c>
      <c r="F360" s="105">
        <f>F361</f>
        <v>30</v>
      </c>
      <c r="G360" s="105">
        <f t="shared" si="56"/>
        <v>30</v>
      </c>
      <c r="H360" s="105">
        <f t="shared" si="56"/>
        <v>30</v>
      </c>
    </row>
    <row r="361" spans="1:8" s="8" customFormat="1" ht="12.75">
      <c r="A361" s="9" t="s">
        <v>25</v>
      </c>
      <c r="B361" s="9" t="s">
        <v>62</v>
      </c>
      <c r="C361" s="40" t="s">
        <v>298</v>
      </c>
      <c r="D361" s="17"/>
      <c r="E361" s="31" t="s">
        <v>165</v>
      </c>
      <c r="F361" s="105">
        <f>F362+F369</f>
        <v>30</v>
      </c>
      <c r="G361" s="105">
        <f>G362+G369</f>
        <v>30</v>
      </c>
      <c r="H361" s="105">
        <f>H362+H369</f>
        <v>30</v>
      </c>
    </row>
    <row r="362" spans="1:8" ht="22.5">
      <c r="A362" s="9" t="s">
        <v>25</v>
      </c>
      <c r="B362" s="9" t="s">
        <v>62</v>
      </c>
      <c r="C362" s="40" t="s">
        <v>299</v>
      </c>
      <c r="D362" s="17"/>
      <c r="E362" s="32" t="s">
        <v>308</v>
      </c>
      <c r="F362" s="105">
        <f>F363</f>
        <v>15</v>
      </c>
      <c r="G362" s="105">
        <f>G363</f>
        <v>15</v>
      </c>
      <c r="H362" s="105">
        <f>H363</f>
        <v>15</v>
      </c>
    </row>
    <row r="363" spans="1:8" ht="12.75">
      <c r="A363" s="9" t="s">
        <v>25</v>
      </c>
      <c r="B363" s="9" t="s">
        <v>62</v>
      </c>
      <c r="C363" s="40" t="s">
        <v>300</v>
      </c>
      <c r="D363" s="17"/>
      <c r="E363" s="31" t="s">
        <v>362</v>
      </c>
      <c r="F363" s="105">
        <f>F364+F366</f>
        <v>15</v>
      </c>
      <c r="G363" s="105">
        <f>G364+G366</f>
        <v>15</v>
      </c>
      <c r="H363" s="105">
        <f>H364+H366</f>
        <v>15</v>
      </c>
    </row>
    <row r="364" spans="1:8" ht="12.75">
      <c r="A364" s="9" t="s">
        <v>25</v>
      </c>
      <c r="B364" s="9" t="s">
        <v>62</v>
      </c>
      <c r="C364" s="40" t="s">
        <v>301</v>
      </c>
      <c r="D364" s="17"/>
      <c r="E364" s="32" t="s">
        <v>309</v>
      </c>
      <c r="F364" s="105">
        <f>F365</f>
        <v>15</v>
      </c>
      <c r="G364" s="105">
        <f>G365</f>
        <v>15</v>
      </c>
      <c r="H364" s="105">
        <f>H365</f>
        <v>15</v>
      </c>
    </row>
    <row r="365" spans="1:8" ht="21.75" customHeight="1">
      <c r="A365" s="9" t="s">
        <v>25</v>
      </c>
      <c r="B365" s="9" t="s">
        <v>62</v>
      </c>
      <c r="C365" s="40" t="s">
        <v>301</v>
      </c>
      <c r="D365" s="9" t="s">
        <v>95</v>
      </c>
      <c r="E365" s="32" t="s">
        <v>533</v>
      </c>
      <c r="F365" s="105">
        <v>15</v>
      </c>
      <c r="G365" s="105">
        <v>15</v>
      </c>
      <c r="H365" s="105">
        <v>15</v>
      </c>
    </row>
    <row r="366" spans="1:8" ht="22.5" hidden="1">
      <c r="A366" s="9" t="s">
        <v>25</v>
      </c>
      <c r="B366" s="9" t="s">
        <v>62</v>
      </c>
      <c r="C366" s="40" t="s">
        <v>302</v>
      </c>
      <c r="D366" s="17"/>
      <c r="E366" s="32" t="s">
        <v>310</v>
      </c>
      <c r="F366" s="105">
        <f aca="true" t="shared" si="57" ref="F366:H367">F367</f>
        <v>0</v>
      </c>
      <c r="G366" s="105">
        <f t="shared" si="57"/>
        <v>0</v>
      </c>
      <c r="H366" s="105">
        <f t="shared" si="57"/>
        <v>0</v>
      </c>
    </row>
    <row r="367" spans="1:8" ht="12.75" hidden="1">
      <c r="A367" s="9" t="s">
        <v>25</v>
      </c>
      <c r="B367" s="9" t="s">
        <v>62</v>
      </c>
      <c r="C367" s="40" t="s">
        <v>303</v>
      </c>
      <c r="D367" s="17"/>
      <c r="E367" s="32" t="s">
        <v>282</v>
      </c>
      <c r="F367" s="105">
        <f t="shared" si="57"/>
        <v>0</v>
      </c>
      <c r="G367" s="105">
        <f t="shared" si="57"/>
        <v>0</v>
      </c>
      <c r="H367" s="105">
        <f t="shared" si="57"/>
        <v>0</v>
      </c>
    </row>
    <row r="368" spans="1:8" ht="22.5" hidden="1">
      <c r="A368" s="9" t="s">
        <v>25</v>
      </c>
      <c r="B368" s="9" t="s">
        <v>62</v>
      </c>
      <c r="C368" s="40" t="s">
        <v>303</v>
      </c>
      <c r="D368" s="9" t="s">
        <v>95</v>
      </c>
      <c r="E368" s="32" t="s">
        <v>96</v>
      </c>
      <c r="F368" s="105">
        <v>0</v>
      </c>
      <c r="G368" s="105"/>
      <c r="H368" s="105"/>
    </row>
    <row r="369" spans="1:8" ht="22.5">
      <c r="A369" s="9" t="s">
        <v>25</v>
      </c>
      <c r="B369" s="9" t="s">
        <v>62</v>
      </c>
      <c r="C369" s="40" t="s">
        <v>245</v>
      </c>
      <c r="D369" s="17"/>
      <c r="E369" s="32" t="s">
        <v>311</v>
      </c>
      <c r="F369" s="105">
        <f>F370</f>
        <v>15</v>
      </c>
      <c r="G369" s="105">
        <f aca="true" t="shared" si="58" ref="G369:H371">G370</f>
        <v>15</v>
      </c>
      <c r="H369" s="105">
        <f t="shared" si="58"/>
        <v>15</v>
      </c>
    </row>
    <row r="370" spans="1:8" ht="12.75">
      <c r="A370" s="9" t="s">
        <v>25</v>
      </c>
      <c r="B370" s="9" t="s">
        <v>62</v>
      </c>
      <c r="C370" s="40" t="s">
        <v>246</v>
      </c>
      <c r="D370" s="17"/>
      <c r="E370" s="31" t="s">
        <v>362</v>
      </c>
      <c r="F370" s="105">
        <f>F371</f>
        <v>15</v>
      </c>
      <c r="G370" s="105">
        <f t="shared" si="58"/>
        <v>15</v>
      </c>
      <c r="H370" s="105">
        <f t="shared" si="58"/>
        <v>15</v>
      </c>
    </row>
    <row r="371" spans="1:8" ht="12.75">
      <c r="A371" s="9" t="s">
        <v>25</v>
      </c>
      <c r="B371" s="9" t="s">
        <v>62</v>
      </c>
      <c r="C371" s="40" t="s">
        <v>534</v>
      </c>
      <c r="D371" s="17"/>
      <c r="E371" s="32" t="s">
        <v>342</v>
      </c>
      <c r="F371" s="105">
        <f>F372</f>
        <v>15</v>
      </c>
      <c r="G371" s="105">
        <f t="shared" si="58"/>
        <v>15</v>
      </c>
      <c r="H371" s="105">
        <f t="shared" si="58"/>
        <v>15</v>
      </c>
    </row>
    <row r="372" spans="1:8" ht="22.5">
      <c r="A372" s="9" t="s">
        <v>25</v>
      </c>
      <c r="B372" s="9" t="s">
        <v>62</v>
      </c>
      <c r="C372" s="40" t="s">
        <v>534</v>
      </c>
      <c r="D372" s="9" t="s">
        <v>95</v>
      </c>
      <c r="E372" s="32" t="s">
        <v>533</v>
      </c>
      <c r="F372" s="105">
        <v>15</v>
      </c>
      <c r="G372" s="105">
        <v>15</v>
      </c>
      <c r="H372" s="105">
        <v>15</v>
      </c>
    </row>
    <row r="373" spans="1:8" ht="12.75">
      <c r="A373" s="16" t="s">
        <v>25</v>
      </c>
      <c r="B373" s="16" t="s">
        <v>11</v>
      </c>
      <c r="C373" s="37"/>
      <c r="D373" s="16"/>
      <c r="E373" s="30" t="s">
        <v>12</v>
      </c>
      <c r="F373" s="103">
        <f>F374+F389</f>
        <v>4478.700000000001</v>
      </c>
      <c r="G373" s="103">
        <f>G374+G389</f>
        <v>4478.700000000001</v>
      </c>
      <c r="H373" s="103">
        <f>H374+H389</f>
        <v>4278.700000000001</v>
      </c>
    </row>
    <row r="374" spans="1:8" ht="12.75">
      <c r="A374" s="16" t="s">
        <v>25</v>
      </c>
      <c r="B374" s="16" t="s">
        <v>526</v>
      </c>
      <c r="C374" s="37"/>
      <c r="D374" s="16"/>
      <c r="E374" s="33" t="s">
        <v>527</v>
      </c>
      <c r="F374" s="103">
        <f aca="true" t="shared" si="59" ref="F374:H376">F375</f>
        <v>4298.700000000001</v>
      </c>
      <c r="G374" s="103">
        <f t="shared" si="59"/>
        <v>4298.700000000001</v>
      </c>
      <c r="H374" s="103">
        <f t="shared" si="59"/>
        <v>4098.700000000001</v>
      </c>
    </row>
    <row r="375" spans="1:8" ht="22.5">
      <c r="A375" s="9" t="s">
        <v>25</v>
      </c>
      <c r="B375" s="9" t="s">
        <v>526</v>
      </c>
      <c r="C375" s="39" t="s">
        <v>247</v>
      </c>
      <c r="D375" s="9"/>
      <c r="E375" s="32" t="s">
        <v>931</v>
      </c>
      <c r="F375" s="105">
        <f t="shared" si="59"/>
        <v>4298.700000000001</v>
      </c>
      <c r="G375" s="105">
        <f t="shared" si="59"/>
        <v>4298.700000000001</v>
      </c>
      <c r="H375" s="105">
        <f t="shared" si="59"/>
        <v>4098.700000000001</v>
      </c>
    </row>
    <row r="376" spans="1:8" s="5" customFormat="1" ht="12.75">
      <c r="A376" s="9" t="s">
        <v>25</v>
      </c>
      <c r="B376" s="9" t="s">
        <v>526</v>
      </c>
      <c r="C376" s="39" t="s">
        <v>248</v>
      </c>
      <c r="D376" s="9"/>
      <c r="E376" s="32" t="s">
        <v>483</v>
      </c>
      <c r="F376" s="105">
        <f t="shared" si="59"/>
        <v>4298.700000000001</v>
      </c>
      <c r="G376" s="105">
        <f t="shared" si="59"/>
        <v>4298.700000000001</v>
      </c>
      <c r="H376" s="105">
        <f t="shared" si="59"/>
        <v>4098.700000000001</v>
      </c>
    </row>
    <row r="377" spans="1:8" s="5" customFormat="1" ht="12.75">
      <c r="A377" s="9" t="s">
        <v>25</v>
      </c>
      <c r="B377" s="9" t="s">
        <v>526</v>
      </c>
      <c r="C377" s="39" t="s">
        <v>249</v>
      </c>
      <c r="D377" s="9"/>
      <c r="E377" s="32" t="s">
        <v>483</v>
      </c>
      <c r="F377" s="108">
        <f>F378+F386</f>
        <v>4298.700000000001</v>
      </c>
      <c r="G377" s="108">
        <f>G378+G386</f>
        <v>4298.700000000001</v>
      </c>
      <c r="H377" s="108">
        <f>H378+H386</f>
        <v>4098.700000000001</v>
      </c>
    </row>
    <row r="378" spans="1:8" s="5" customFormat="1" ht="12.75">
      <c r="A378" s="9" t="s">
        <v>25</v>
      </c>
      <c r="B378" s="9" t="s">
        <v>526</v>
      </c>
      <c r="C378" s="39" t="s">
        <v>250</v>
      </c>
      <c r="D378" s="9"/>
      <c r="E378" s="31" t="s">
        <v>362</v>
      </c>
      <c r="F378" s="108">
        <f>F379+F383+F381</f>
        <v>2701.3</v>
      </c>
      <c r="G378" s="108">
        <f>G379+G383+G381</f>
        <v>2701.3</v>
      </c>
      <c r="H378" s="108">
        <f>H379+H383+H381</f>
        <v>2501.3</v>
      </c>
    </row>
    <row r="379" spans="1:8" ht="22.5">
      <c r="A379" s="9" t="s">
        <v>25</v>
      </c>
      <c r="B379" s="9" t="s">
        <v>526</v>
      </c>
      <c r="C379" s="39" t="s">
        <v>251</v>
      </c>
      <c r="D379" s="9"/>
      <c r="E379" s="32" t="s">
        <v>475</v>
      </c>
      <c r="F379" s="108">
        <f>F380</f>
        <v>2645.3</v>
      </c>
      <c r="G379" s="108">
        <f>G380</f>
        <v>2685.3</v>
      </c>
      <c r="H379" s="108">
        <f>H380</f>
        <v>2485.3</v>
      </c>
    </row>
    <row r="380" spans="1:8" ht="22.5">
      <c r="A380" s="9" t="s">
        <v>25</v>
      </c>
      <c r="B380" s="9" t="s">
        <v>526</v>
      </c>
      <c r="C380" s="39" t="s">
        <v>251</v>
      </c>
      <c r="D380" s="9" t="s">
        <v>137</v>
      </c>
      <c r="E380" s="32" t="s">
        <v>450</v>
      </c>
      <c r="F380" s="108">
        <v>2645.3</v>
      </c>
      <c r="G380" s="108">
        <v>2685.3</v>
      </c>
      <c r="H380" s="108">
        <f>2685.3-200</f>
        <v>2485.3</v>
      </c>
    </row>
    <row r="381" spans="1:8" ht="12.75">
      <c r="A381" s="9" t="s">
        <v>25</v>
      </c>
      <c r="B381" s="9" t="s">
        <v>526</v>
      </c>
      <c r="C381" s="39" t="s">
        <v>932</v>
      </c>
      <c r="D381" s="9"/>
      <c r="E381" s="160" t="s">
        <v>748</v>
      </c>
      <c r="F381" s="108">
        <f>F382</f>
        <v>40</v>
      </c>
      <c r="G381" s="108">
        <f>G382</f>
        <v>0</v>
      </c>
      <c r="H381" s="108">
        <f>H382</f>
        <v>0</v>
      </c>
    </row>
    <row r="382" spans="1:8" ht="22.5">
      <c r="A382" s="9" t="s">
        <v>25</v>
      </c>
      <c r="B382" s="9" t="s">
        <v>526</v>
      </c>
      <c r="C382" s="39" t="s">
        <v>932</v>
      </c>
      <c r="D382" s="9" t="s">
        <v>137</v>
      </c>
      <c r="E382" s="32" t="s">
        <v>450</v>
      </c>
      <c r="F382" s="108">
        <v>40</v>
      </c>
      <c r="G382" s="108">
        <v>0</v>
      </c>
      <c r="H382" s="108">
        <v>0</v>
      </c>
    </row>
    <row r="383" spans="1:8" ht="33.75">
      <c r="A383" s="9" t="s">
        <v>25</v>
      </c>
      <c r="B383" s="9" t="s">
        <v>526</v>
      </c>
      <c r="C383" s="39" t="s">
        <v>847</v>
      </c>
      <c r="D383" s="9"/>
      <c r="E383" s="32" t="s">
        <v>417</v>
      </c>
      <c r="F383" s="108">
        <f aca="true" t="shared" si="60" ref="F383:H384">F384</f>
        <v>16</v>
      </c>
      <c r="G383" s="108">
        <f t="shared" si="60"/>
        <v>16</v>
      </c>
      <c r="H383" s="108">
        <f t="shared" si="60"/>
        <v>16</v>
      </c>
    </row>
    <row r="384" spans="1:8" ht="33.75">
      <c r="A384" s="9" t="s">
        <v>25</v>
      </c>
      <c r="B384" s="9" t="s">
        <v>526</v>
      </c>
      <c r="C384" s="39" t="s">
        <v>848</v>
      </c>
      <c r="D384" s="9"/>
      <c r="E384" s="31" t="s">
        <v>849</v>
      </c>
      <c r="F384" s="108">
        <f t="shared" si="60"/>
        <v>16</v>
      </c>
      <c r="G384" s="108">
        <f t="shared" si="60"/>
        <v>16</v>
      </c>
      <c r="H384" s="108">
        <f t="shared" si="60"/>
        <v>16</v>
      </c>
    </row>
    <row r="385" spans="1:9" ht="22.5">
      <c r="A385" s="9" t="s">
        <v>25</v>
      </c>
      <c r="B385" s="9" t="s">
        <v>526</v>
      </c>
      <c r="C385" s="39" t="s">
        <v>848</v>
      </c>
      <c r="D385" s="9" t="s">
        <v>137</v>
      </c>
      <c r="E385" s="32" t="s">
        <v>450</v>
      </c>
      <c r="F385" s="108">
        <v>16</v>
      </c>
      <c r="G385" s="108">
        <v>16</v>
      </c>
      <c r="H385" s="108">
        <v>16</v>
      </c>
      <c r="I385" s="167"/>
    </row>
    <row r="386" spans="1:8" ht="22.5">
      <c r="A386" s="9" t="s">
        <v>25</v>
      </c>
      <c r="B386" s="9" t="s">
        <v>526</v>
      </c>
      <c r="C386" s="39" t="s">
        <v>818</v>
      </c>
      <c r="D386" s="9"/>
      <c r="E386" s="31" t="s">
        <v>373</v>
      </c>
      <c r="F386" s="108">
        <f aca="true" t="shared" si="61" ref="F386:H387">F387</f>
        <v>1597.4</v>
      </c>
      <c r="G386" s="108">
        <f t="shared" si="61"/>
        <v>1597.4</v>
      </c>
      <c r="H386" s="108">
        <f t="shared" si="61"/>
        <v>1597.4</v>
      </c>
    </row>
    <row r="387" spans="1:8" ht="33.75">
      <c r="A387" s="9" t="s">
        <v>25</v>
      </c>
      <c r="B387" s="9" t="s">
        <v>526</v>
      </c>
      <c r="C387" s="39" t="s">
        <v>819</v>
      </c>
      <c r="D387" s="9"/>
      <c r="E387" s="32" t="s">
        <v>817</v>
      </c>
      <c r="F387" s="108">
        <f t="shared" si="61"/>
        <v>1597.4</v>
      </c>
      <c r="G387" s="108">
        <f t="shared" si="61"/>
        <v>1597.4</v>
      </c>
      <c r="H387" s="108">
        <f t="shared" si="61"/>
        <v>1597.4</v>
      </c>
    </row>
    <row r="388" spans="1:9" ht="22.5">
      <c r="A388" s="9" t="s">
        <v>25</v>
      </c>
      <c r="B388" s="9" t="s">
        <v>526</v>
      </c>
      <c r="C388" s="39" t="s">
        <v>819</v>
      </c>
      <c r="D388" s="9" t="s">
        <v>137</v>
      </c>
      <c r="E388" s="32" t="s">
        <v>450</v>
      </c>
      <c r="F388" s="108">
        <v>1597.4</v>
      </c>
      <c r="G388" s="108">
        <v>1597.4</v>
      </c>
      <c r="H388" s="108">
        <v>1597.4</v>
      </c>
      <c r="I388" s="167"/>
    </row>
    <row r="389" spans="1:8" ht="12.75">
      <c r="A389" s="9" t="s">
        <v>25</v>
      </c>
      <c r="B389" s="9" t="s">
        <v>13</v>
      </c>
      <c r="C389" s="37"/>
      <c r="D389" s="16"/>
      <c r="E389" s="30" t="s">
        <v>29</v>
      </c>
      <c r="F389" s="118">
        <f>F390</f>
        <v>180</v>
      </c>
      <c r="G389" s="118">
        <f>G390</f>
        <v>180</v>
      </c>
      <c r="H389" s="118">
        <f>H390</f>
        <v>180</v>
      </c>
    </row>
    <row r="390" spans="1:8" ht="22.5">
      <c r="A390" s="9" t="s">
        <v>25</v>
      </c>
      <c r="B390" s="9" t="s">
        <v>13</v>
      </c>
      <c r="C390" s="39" t="s">
        <v>439</v>
      </c>
      <c r="D390" s="9"/>
      <c r="E390" s="32" t="s">
        <v>887</v>
      </c>
      <c r="F390" s="108">
        <f>F391+F400+F418+F423</f>
        <v>180</v>
      </c>
      <c r="G390" s="108">
        <f>G391+G400+G418+G423</f>
        <v>180</v>
      </c>
      <c r="H390" s="108">
        <f>H391+H400+H418+H423</f>
        <v>180</v>
      </c>
    </row>
    <row r="391" spans="1:8" ht="12.75">
      <c r="A391" s="9" t="s">
        <v>25</v>
      </c>
      <c r="B391" s="9" t="s">
        <v>13</v>
      </c>
      <c r="C391" s="39" t="s">
        <v>252</v>
      </c>
      <c r="D391" s="9"/>
      <c r="E391" s="44" t="s">
        <v>489</v>
      </c>
      <c r="F391" s="108">
        <f>F392+F396</f>
        <v>30</v>
      </c>
      <c r="G391" s="108">
        <f>G392+G396</f>
        <v>30</v>
      </c>
      <c r="H391" s="108">
        <f>H392+H396</f>
        <v>30</v>
      </c>
    </row>
    <row r="392" spans="1:8" ht="22.5">
      <c r="A392" s="9" t="s">
        <v>25</v>
      </c>
      <c r="B392" s="9" t="s">
        <v>13</v>
      </c>
      <c r="C392" s="39" t="s">
        <v>253</v>
      </c>
      <c r="D392" s="9"/>
      <c r="E392" s="32" t="s">
        <v>243</v>
      </c>
      <c r="F392" s="108">
        <f>F393</f>
        <v>25</v>
      </c>
      <c r="G392" s="108">
        <f aca="true" t="shared" si="62" ref="G392:H394">G393</f>
        <v>25</v>
      </c>
      <c r="H392" s="108">
        <f t="shared" si="62"/>
        <v>25</v>
      </c>
    </row>
    <row r="393" spans="1:8" ht="12.75">
      <c r="A393" s="9" t="s">
        <v>25</v>
      </c>
      <c r="B393" s="9" t="s">
        <v>13</v>
      </c>
      <c r="C393" s="39" t="s">
        <v>254</v>
      </c>
      <c r="D393" s="9"/>
      <c r="E393" s="31" t="s">
        <v>362</v>
      </c>
      <c r="F393" s="108">
        <f>F394</f>
        <v>25</v>
      </c>
      <c r="G393" s="108">
        <f t="shared" si="62"/>
        <v>25</v>
      </c>
      <c r="H393" s="108">
        <f t="shared" si="62"/>
        <v>25</v>
      </c>
    </row>
    <row r="394" spans="1:8" ht="33.75">
      <c r="A394" s="9" t="s">
        <v>25</v>
      </c>
      <c r="B394" s="9" t="s">
        <v>13</v>
      </c>
      <c r="C394" s="39" t="s">
        <v>255</v>
      </c>
      <c r="D394" s="9"/>
      <c r="E394" s="32" t="s">
        <v>244</v>
      </c>
      <c r="F394" s="108">
        <f>F395</f>
        <v>25</v>
      </c>
      <c r="G394" s="108">
        <f t="shared" si="62"/>
        <v>25</v>
      </c>
      <c r="H394" s="108">
        <f t="shared" si="62"/>
        <v>25</v>
      </c>
    </row>
    <row r="395" spans="1:8" ht="22.5">
      <c r="A395" s="9" t="s">
        <v>25</v>
      </c>
      <c r="B395" s="9" t="s">
        <v>13</v>
      </c>
      <c r="C395" s="39" t="s">
        <v>255</v>
      </c>
      <c r="D395" s="9" t="s">
        <v>95</v>
      </c>
      <c r="E395" s="32" t="s">
        <v>533</v>
      </c>
      <c r="F395" s="108">
        <v>25</v>
      </c>
      <c r="G395" s="108">
        <v>25</v>
      </c>
      <c r="H395" s="108">
        <v>25</v>
      </c>
    </row>
    <row r="396" spans="1:8" ht="22.5">
      <c r="A396" s="9" t="s">
        <v>25</v>
      </c>
      <c r="B396" s="9" t="s">
        <v>13</v>
      </c>
      <c r="C396" s="39" t="s">
        <v>888</v>
      </c>
      <c r="D396" s="9"/>
      <c r="E396" s="32" t="s">
        <v>889</v>
      </c>
      <c r="F396" s="108">
        <f>F397</f>
        <v>5</v>
      </c>
      <c r="G396" s="108">
        <f aca="true" t="shared" si="63" ref="G396:H398">G397</f>
        <v>5</v>
      </c>
      <c r="H396" s="108">
        <f t="shared" si="63"/>
        <v>5</v>
      </c>
    </row>
    <row r="397" spans="1:8" ht="12.75">
      <c r="A397" s="9" t="s">
        <v>25</v>
      </c>
      <c r="B397" s="9" t="s">
        <v>13</v>
      </c>
      <c r="C397" s="39" t="s">
        <v>890</v>
      </c>
      <c r="D397" s="9"/>
      <c r="E397" s="31" t="s">
        <v>362</v>
      </c>
      <c r="F397" s="108">
        <f>F398</f>
        <v>5</v>
      </c>
      <c r="G397" s="108">
        <f t="shared" si="63"/>
        <v>5</v>
      </c>
      <c r="H397" s="108">
        <f t="shared" si="63"/>
        <v>5</v>
      </c>
    </row>
    <row r="398" spans="1:8" ht="45">
      <c r="A398" s="9" t="s">
        <v>25</v>
      </c>
      <c r="B398" s="9" t="s">
        <v>13</v>
      </c>
      <c r="C398" s="39" t="s">
        <v>891</v>
      </c>
      <c r="D398" s="9"/>
      <c r="E398" s="32" t="s">
        <v>892</v>
      </c>
      <c r="F398" s="108">
        <f>F399</f>
        <v>5</v>
      </c>
      <c r="G398" s="108">
        <f t="shared" si="63"/>
        <v>5</v>
      </c>
      <c r="H398" s="108">
        <f t="shared" si="63"/>
        <v>5</v>
      </c>
    </row>
    <row r="399" spans="1:8" ht="22.5">
      <c r="A399" s="9" t="s">
        <v>25</v>
      </c>
      <c r="B399" s="9" t="s">
        <v>13</v>
      </c>
      <c r="C399" s="39" t="s">
        <v>891</v>
      </c>
      <c r="D399" s="9" t="s">
        <v>95</v>
      </c>
      <c r="E399" s="32" t="s">
        <v>533</v>
      </c>
      <c r="F399" s="108">
        <v>5</v>
      </c>
      <c r="G399" s="108">
        <v>5</v>
      </c>
      <c r="H399" s="108">
        <v>5</v>
      </c>
    </row>
    <row r="400" spans="1:8" ht="33.75">
      <c r="A400" s="9" t="s">
        <v>25</v>
      </c>
      <c r="B400" s="9" t="s">
        <v>13</v>
      </c>
      <c r="C400" s="39" t="s">
        <v>256</v>
      </c>
      <c r="D400" s="9"/>
      <c r="E400" s="44" t="s">
        <v>258</v>
      </c>
      <c r="F400" s="108">
        <f>F401+F406+F414</f>
        <v>140</v>
      </c>
      <c r="G400" s="108">
        <f>G401+G406+G414</f>
        <v>140</v>
      </c>
      <c r="H400" s="108">
        <f>H401+H406+H414</f>
        <v>140</v>
      </c>
    </row>
    <row r="401" spans="1:8" ht="22.5">
      <c r="A401" s="9" t="s">
        <v>25</v>
      </c>
      <c r="B401" s="9" t="s">
        <v>13</v>
      </c>
      <c r="C401" s="39" t="s">
        <v>257</v>
      </c>
      <c r="D401" s="9"/>
      <c r="E401" s="32" t="s">
        <v>259</v>
      </c>
      <c r="F401" s="108">
        <f aca="true" t="shared" si="64" ref="F401:H402">F402</f>
        <v>85</v>
      </c>
      <c r="G401" s="108">
        <f t="shared" si="64"/>
        <v>85</v>
      </c>
      <c r="H401" s="108">
        <f t="shared" si="64"/>
        <v>85</v>
      </c>
    </row>
    <row r="402" spans="1:8" ht="12.75">
      <c r="A402" s="9" t="s">
        <v>25</v>
      </c>
      <c r="B402" s="9" t="s">
        <v>13</v>
      </c>
      <c r="C402" s="39" t="s">
        <v>185</v>
      </c>
      <c r="D402" s="9"/>
      <c r="E402" s="31" t="s">
        <v>362</v>
      </c>
      <c r="F402" s="108">
        <f t="shared" si="64"/>
        <v>85</v>
      </c>
      <c r="G402" s="108">
        <f t="shared" si="64"/>
        <v>85</v>
      </c>
      <c r="H402" s="108">
        <f t="shared" si="64"/>
        <v>85</v>
      </c>
    </row>
    <row r="403" spans="1:8" ht="33.75">
      <c r="A403" s="9" t="s">
        <v>25</v>
      </c>
      <c r="B403" s="9" t="s">
        <v>13</v>
      </c>
      <c r="C403" s="39" t="s">
        <v>186</v>
      </c>
      <c r="D403" s="9"/>
      <c r="E403" s="32" t="s">
        <v>260</v>
      </c>
      <c r="F403" s="108">
        <f>F405+F404</f>
        <v>85</v>
      </c>
      <c r="G403" s="108">
        <f>G405+G404</f>
        <v>85</v>
      </c>
      <c r="H403" s="108">
        <f>H405+H404</f>
        <v>85</v>
      </c>
    </row>
    <row r="404" spans="1:9" ht="45">
      <c r="A404" s="9" t="s">
        <v>25</v>
      </c>
      <c r="B404" s="9" t="s">
        <v>13</v>
      </c>
      <c r="C404" s="39" t="s">
        <v>186</v>
      </c>
      <c r="D404" s="9" t="s">
        <v>93</v>
      </c>
      <c r="E404" s="32" t="s">
        <v>94</v>
      </c>
      <c r="F404" s="108">
        <v>19</v>
      </c>
      <c r="G404" s="108">
        <v>19</v>
      </c>
      <c r="H404" s="108">
        <v>19</v>
      </c>
      <c r="I404" s="167"/>
    </row>
    <row r="405" spans="1:9" ht="22.5">
      <c r="A405" s="9" t="s">
        <v>25</v>
      </c>
      <c r="B405" s="9" t="s">
        <v>13</v>
      </c>
      <c r="C405" s="39" t="s">
        <v>186</v>
      </c>
      <c r="D405" s="9" t="s">
        <v>95</v>
      </c>
      <c r="E405" s="32" t="s">
        <v>533</v>
      </c>
      <c r="F405" s="108">
        <v>66</v>
      </c>
      <c r="G405" s="108">
        <v>66</v>
      </c>
      <c r="H405" s="108">
        <v>66</v>
      </c>
      <c r="I405" s="167"/>
    </row>
    <row r="406" spans="1:8" ht="12.75">
      <c r="A406" s="9" t="s">
        <v>25</v>
      </c>
      <c r="B406" s="9" t="s">
        <v>13</v>
      </c>
      <c r="C406" s="39" t="s">
        <v>187</v>
      </c>
      <c r="D406" s="9"/>
      <c r="E406" s="32" t="s">
        <v>261</v>
      </c>
      <c r="F406" s="108">
        <f>F407</f>
        <v>35</v>
      </c>
      <c r="G406" s="108">
        <f>G407</f>
        <v>35</v>
      </c>
      <c r="H406" s="108">
        <f>H407</f>
        <v>35</v>
      </c>
    </row>
    <row r="407" spans="1:8" ht="12.75">
      <c r="A407" s="9" t="s">
        <v>25</v>
      </c>
      <c r="B407" s="9" t="s">
        <v>13</v>
      </c>
      <c r="C407" s="39" t="s">
        <v>188</v>
      </c>
      <c r="D407" s="9"/>
      <c r="E407" s="31" t="s">
        <v>362</v>
      </c>
      <c r="F407" s="108">
        <f>F408+F411</f>
        <v>35</v>
      </c>
      <c r="G407" s="108">
        <f>G408+G411</f>
        <v>35</v>
      </c>
      <c r="H407" s="108">
        <f>H408+H411</f>
        <v>35</v>
      </c>
    </row>
    <row r="408" spans="1:8" ht="16.5" customHeight="1">
      <c r="A408" s="9" t="s">
        <v>25</v>
      </c>
      <c r="B408" s="9" t="s">
        <v>13</v>
      </c>
      <c r="C408" s="39" t="s">
        <v>189</v>
      </c>
      <c r="D408" s="9"/>
      <c r="E408" s="32" t="s">
        <v>262</v>
      </c>
      <c r="F408" s="108">
        <f>F410+F409</f>
        <v>35</v>
      </c>
      <c r="G408" s="108">
        <f>G410+G409</f>
        <v>35</v>
      </c>
      <c r="H408" s="108">
        <f>H410+H409</f>
        <v>35</v>
      </c>
    </row>
    <row r="409" spans="1:9" ht="0.75" customHeight="1" hidden="1">
      <c r="A409" s="9" t="s">
        <v>25</v>
      </c>
      <c r="B409" s="9" t="s">
        <v>13</v>
      </c>
      <c r="C409" s="39" t="s">
        <v>189</v>
      </c>
      <c r="D409" s="9" t="s">
        <v>93</v>
      </c>
      <c r="E409" s="32" t="s">
        <v>94</v>
      </c>
      <c r="F409" s="108"/>
      <c r="G409" s="108"/>
      <c r="H409" s="108"/>
      <c r="I409" s="167"/>
    </row>
    <row r="410" spans="1:8" ht="22.5">
      <c r="A410" s="9" t="s">
        <v>25</v>
      </c>
      <c r="B410" s="9" t="s">
        <v>13</v>
      </c>
      <c r="C410" s="39" t="s">
        <v>189</v>
      </c>
      <c r="D410" s="9" t="s">
        <v>95</v>
      </c>
      <c r="E410" s="32" t="s">
        <v>533</v>
      </c>
      <c r="F410" s="108">
        <v>35</v>
      </c>
      <c r="G410" s="108">
        <v>35</v>
      </c>
      <c r="H410" s="108">
        <v>35</v>
      </c>
    </row>
    <row r="411" spans="1:8" ht="0.75" customHeight="1" hidden="1">
      <c r="A411" s="121" t="s">
        <v>25</v>
      </c>
      <c r="B411" s="121" t="s">
        <v>13</v>
      </c>
      <c r="C411" s="122" t="s">
        <v>190</v>
      </c>
      <c r="D411" s="121"/>
      <c r="E411" s="123" t="s">
        <v>263</v>
      </c>
      <c r="F411" s="124">
        <f aca="true" t="shared" si="65" ref="F411:H412">F412</f>
        <v>0</v>
      </c>
      <c r="G411" s="108">
        <f t="shared" si="65"/>
        <v>0</v>
      </c>
      <c r="H411" s="108">
        <f t="shared" si="65"/>
        <v>0</v>
      </c>
    </row>
    <row r="412" spans="1:8" ht="12.75" hidden="1">
      <c r="A412" s="121" t="s">
        <v>25</v>
      </c>
      <c r="B412" s="121" t="s">
        <v>13</v>
      </c>
      <c r="C412" s="122" t="s">
        <v>191</v>
      </c>
      <c r="D412" s="121"/>
      <c r="E412" s="123" t="s">
        <v>282</v>
      </c>
      <c r="F412" s="124">
        <f t="shared" si="65"/>
        <v>0</v>
      </c>
      <c r="G412" s="108">
        <f t="shared" si="65"/>
        <v>0</v>
      </c>
      <c r="H412" s="108">
        <f t="shared" si="65"/>
        <v>0</v>
      </c>
    </row>
    <row r="413" spans="1:8" ht="22.5" hidden="1">
      <c r="A413" s="121" t="s">
        <v>25</v>
      </c>
      <c r="B413" s="121" t="s">
        <v>13</v>
      </c>
      <c r="C413" s="122" t="s">
        <v>191</v>
      </c>
      <c r="D413" s="121" t="s">
        <v>95</v>
      </c>
      <c r="E413" s="123" t="s">
        <v>96</v>
      </c>
      <c r="F413" s="124"/>
      <c r="G413" s="108"/>
      <c r="H413" s="108"/>
    </row>
    <row r="414" spans="1:8" ht="22.5">
      <c r="A414" s="9" t="s">
        <v>25</v>
      </c>
      <c r="B414" s="9" t="s">
        <v>13</v>
      </c>
      <c r="C414" s="39" t="s">
        <v>345</v>
      </c>
      <c r="D414" s="9"/>
      <c r="E414" s="32" t="s">
        <v>346</v>
      </c>
      <c r="F414" s="108">
        <f>F415</f>
        <v>20</v>
      </c>
      <c r="G414" s="108">
        <f aca="true" t="shared" si="66" ref="G414:H416">G415</f>
        <v>20</v>
      </c>
      <c r="H414" s="108">
        <f t="shared" si="66"/>
        <v>20</v>
      </c>
    </row>
    <row r="415" spans="1:8" ht="12.75">
      <c r="A415" s="9" t="s">
        <v>25</v>
      </c>
      <c r="B415" s="9" t="s">
        <v>13</v>
      </c>
      <c r="C415" s="39" t="s">
        <v>321</v>
      </c>
      <c r="D415" s="9"/>
      <c r="E415" s="31" t="s">
        <v>362</v>
      </c>
      <c r="F415" s="108">
        <f>F416</f>
        <v>20</v>
      </c>
      <c r="G415" s="108">
        <f t="shared" si="66"/>
        <v>20</v>
      </c>
      <c r="H415" s="108">
        <f t="shared" si="66"/>
        <v>20</v>
      </c>
    </row>
    <row r="416" spans="1:8" ht="12.75">
      <c r="A416" s="9" t="s">
        <v>25</v>
      </c>
      <c r="B416" s="9" t="s">
        <v>13</v>
      </c>
      <c r="C416" s="39" t="s">
        <v>322</v>
      </c>
      <c r="D416" s="9"/>
      <c r="E416" s="32" t="s">
        <v>323</v>
      </c>
      <c r="F416" s="108">
        <f>F417</f>
        <v>20</v>
      </c>
      <c r="G416" s="108">
        <f t="shared" si="66"/>
        <v>20</v>
      </c>
      <c r="H416" s="108">
        <f t="shared" si="66"/>
        <v>20</v>
      </c>
    </row>
    <row r="417" spans="1:8" ht="22.5">
      <c r="A417" s="9" t="s">
        <v>25</v>
      </c>
      <c r="B417" s="9" t="s">
        <v>13</v>
      </c>
      <c r="C417" s="39" t="s">
        <v>322</v>
      </c>
      <c r="D417" s="9" t="s">
        <v>95</v>
      </c>
      <c r="E417" s="32" t="s">
        <v>533</v>
      </c>
      <c r="F417" s="108">
        <v>20</v>
      </c>
      <c r="G417" s="108">
        <v>20</v>
      </c>
      <c r="H417" s="108">
        <v>20</v>
      </c>
    </row>
    <row r="418" spans="1:8" ht="33.75">
      <c r="A418" s="9" t="s">
        <v>25</v>
      </c>
      <c r="B418" s="9" t="s">
        <v>13</v>
      </c>
      <c r="C418" s="39" t="s">
        <v>893</v>
      </c>
      <c r="D418" s="9"/>
      <c r="E418" s="44" t="s">
        <v>894</v>
      </c>
      <c r="F418" s="108">
        <f>F419</f>
        <v>5</v>
      </c>
      <c r="G418" s="108">
        <f aca="true" t="shared" si="67" ref="G418:H421">G419</f>
        <v>5</v>
      </c>
      <c r="H418" s="108">
        <f t="shared" si="67"/>
        <v>5</v>
      </c>
    </row>
    <row r="419" spans="1:8" ht="22.5">
      <c r="A419" s="9" t="s">
        <v>25</v>
      </c>
      <c r="B419" s="9" t="s">
        <v>13</v>
      </c>
      <c r="C419" s="39" t="s">
        <v>895</v>
      </c>
      <c r="D419" s="9"/>
      <c r="E419" s="32" t="s">
        <v>896</v>
      </c>
      <c r="F419" s="108">
        <f>F420</f>
        <v>5</v>
      </c>
      <c r="G419" s="108">
        <f t="shared" si="67"/>
        <v>5</v>
      </c>
      <c r="H419" s="108">
        <f t="shared" si="67"/>
        <v>5</v>
      </c>
    </row>
    <row r="420" spans="1:8" ht="12.75">
      <c r="A420" s="9" t="s">
        <v>25</v>
      </c>
      <c r="B420" s="9" t="s">
        <v>13</v>
      </c>
      <c r="C420" s="39" t="s">
        <v>897</v>
      </c>
      <c r="D420" s="9"/>
      <c r="E420" s="31" t="s">
        <v>362</v>
      </c>
      <c r="F420" s="108">
        <f>F421</f>
        <v>5</v>
      </c>
      <c r="G420" s="108">
        <f t="shared" si="67"/>
        <v>5</v>
      </c>
      <c r="H420" s="108">
        <f t="shared" si="67"/>
        <v>5</v>
      </c>
    </row>
    <row r="421" spans="1:8" ht="45">
      <c r="A421" s="9" t="s">
        <v>25</v>
      </c>
      <c r="B421" s="9" t="s">
        <v>13</v>
      </c>
      <c r="C421" s="39" t="s">
        <v>898</v>
      </c>
      <c r="D421" s="9"/>
      <c r="E421" s="32" t="s">
        <v>905</v>
      </c>
      <c r="F421" s="108">
        <f>F422</f>
        <v>5</v>
      </c>
      <c r="G421" s="108">
        <f t="shared" si="67"/>
        <v>5</v>
      </c>
      <c r="H421" s="108">
        <f t="shared" si="67"/>
        <v>5</v>
      </c>
    </row>
    <row r="422" spans="1:8" ht="22.5">
      <c r="A422" s="9" t="s">
        <v>25</v>
      </c>
      <c r="B422" s="9" t="s">
        <v>13</v>
      </c>
      <c r="C422" s="39" t="s">
        <v>898</v>
      </c>
      <c r="D422" s="9" t="s">
        <v>95</v>
      </c>
      <c r="E422" s="32" t="s">
        <v>533</v>
      </c>
      <c r="F422" s="108">
        <v>5</v>
      </c>
      <c r="G422" s="108">
        <v>5</v>
      </c>
      <c r="H422" s="108">
        <v>5</v>
      </c>
    </row>
    <row r="423" spans="1:8" ht="22.5">
      <c r="A423" s="9" t="s">
        <v>25</v>
      </c>
      <c r="B423" s="9" t="s">
        <v>13</v>
      </c>
      <c r="C423" s="39" t="s">
        <v>899</v>
      </c>
      <c r="D423" s="9"/>
      <c r="E423" s="44" t="s">
        <v>900</v>
      </c>
      <c r="F423" s="108">
        <f>F424</f>
        <v>5</v>
      </c>
      <c r="G423" s="108">
        <f aca="true" t="shared" si="68" ref="G423:H426">G424</f>
        <v>5</v>
      </c>
      <c r="H423" s="108">
        <f t="shared" si="68"/>
        <v>5</v>
      </c>
    </row>
    <row r="424" spans="1:8" ht="22.5">
      <c r="A424" s="9" t="s">
        <v>25</v>
      </c>
      <c r="B424" s="9" t="s">
        <v>13</v>
      </c>
      <c r="C424" s="39" t="s">
        <v>901</v>
      </c>
      <c r="D424" s="9"/>
      <c r="E424" s="32" t="s">
        <v>902</v>
      </c>
      <c r="F424" s="108">
        <f>F425</f>
        <v>5</v>
      </c>
      <c r="G424" s="108">
        <f t="shared" si="68"/>
        <v>5</v>
      </c>
      <c r="H424" s="108">
        <f t="shared" si="68"/>
        <v>5</v>
      </c>
    </row>
    <row r="425" spans="1:8" ht="12.75">
      <c r="A425" s="9" t="s">
        <v>25</v>
      </c>
      <c r="B425" s="9" t="s">
        <v>13</v>
      </c>
      <c r="C425" s="39" t="s">
        <v>903</v>
      </c>
      <c r="D425" s="9"/>
      <c r="E425" s="31" t="s">
        <v>362</v>
      </c>
      <c r="F425" s="108">
        <f>F426</f>
        <v>5</v>
      </c>
      <c r="G425" s="108">
        <f t="shared" si="68"/>
        <v>5</v>
      </c>
      <c r="H425" s="108">
        <f t="shared" si="68"/>
        <v>5</v>
      </c>
    </row>
    <row r="426" spans="1:8" ht="12.75">
      <c r="A426" s="9" t="s">
        <v>25</v>
      </c>
      <c r="B426" s="9" t="s">
        <v>13</v>
      </c>
      <c r="C426" s="39" t="s">
        <v>904</v>
      </c>
      <c r="D426" s="9"/>
      <c r="E426" s="32" t="s">
        <v>909</v>
      </c>
      <c r="F426" s="108">
        <f>F427</f>
        <v>5</v>
      </c>
      <c r="G426" s="108">
        <f t="shared" si="68"/>
        <v>5</v>
      </c>
      <c r="H426" s="108">
        <f t="shared" si="68"/>
        <v>5</v>
      </c>
    </row>
    <row r="427" spans="1:8" ht="22.5">
      <c r="A427" s="9" t="s">
        <v>25</v>
      </c>
      <c r="B427" s="9" t="s">
        <v>13</v>
      </c>
      <c r="C427" s="39" t="s">
        <v>904</v>
      </c>
      <c r="D427" s="9" t="s">
        <v>95</v>
      </c>
      <c r="E427" s="32" t="s">
        <v>533</v>
      </c>
      <c r="F427" s="108">
        <v>5</v>
      </c>
      <c r="G427" s="108">
        <v>5</v>
      </c>
      <c r="H427" s="108">
        <v>5</v>
      </c>
    </row>
    <row r="428" spans="1:8" ht="12.75">
      <c r="A428" s="16" t="s">
        <v>25</v>
      </c>
      <c r="B428" s="16" t="s">
        <v>16</v>
      </c>
      <c r="C428" s="37"/>
      <c r="D428" s="16"/>
      <c r="E428" s="30" t="s">
        <v>28</v>
      </c>
      <c r="F428" s="103">
        <f>F429+F507</f>
        <v>40194.700000000004</v>
      </c>
      <c r="G428" s="103">
        <f>G429+G507</f>
        <v>39668.600000000006</v>
      </c>
      <c r="H428" s="103">
        <f>H429+H507</f>
        <v>38368.600000000006</v>
      </c>
    </row>
    <row r="429" spans="1:8" ht="12.75">
      <c r="A429" s="16" t="s">
        <v>25</v>
      </c>
      <c r="B429" s="16" t="s">
        <v>46</v>
      </c>
      <c r="C429" s="37"/>
      <c r="D429" s="16"/>
      <c r="E429" s="30" t="s">
        <v>47</v>
      </c>
      <c r="F429" s="103">
        <f>F430</f>
        <v>31892.300000000003</v>
      </c>
      <c r="G429" s="103">
        <f>G430</f>
        <v>31392.300000000003</v>
      </c>
      <c r="H429" s="103">
        <f>H430</f>
        <v>30292.300000000003</v>
      </c>
    </row>
    <row r="430" spans="1:8" ht="22.5">
      <c r="A430" s="9" t="s">
        <v>25</v>
      </c>
      <c r="B430" s="9" t="s">
        <v>46</v>
      </c>
      <c r="C430" s="39" t="s">
        <v>247</v>
      </c>
      <c r="D430" s="9"/>
      <c r="E430" s="32" t="s">
        <v>931</v>
      </c>
      <c r="F430" s="105">
        <f>F431+F470+F497</f>
        <v>31892.300000000003</v>
      </c>
      <c r="G430" s="105">
        <f>G431+G470+G497</f>
        <v>31392.300000000003</v>
      </c>
      <c r="H430" s="105">
        <f>H431+H470+H497</f>
        <v>30292.300000000003</v>
      </c>
    </row>
    <row r="431" spans="1:8" s="5" customFormat="1" ht="22.5">
      <c r="A431" s="9" t="s">
        <v>25</v>
      </c>
      <c r="B431" s="9" t="s">
        <v>46</v>
      </c>
      <c r="C431" s="39" t="s">
        <v>192</v>
      </c>
      <c r="D431" s="9"/>
      <c r="E431" s="44" t="s">
        <v>461</v>
      </c>
      <c r="F431" s="108">
        <f>F432</f>
        <v>21531.2</v>
      </c>
      <c r="G431" s="108">
        <f>G432</f>
        <v>21031.2</v>
      </c>
      <c r="H431" s="108">
        <f>H432</f>
        <v>20231.2</v>
      </c>
    </row>
    <row r="432" spans="1:8" s="5" customFormat="1" ht="12.75">
      <c r="A432" s="9" t="s">
        <v>25</v>
      </c>
      <c r="B432" s="9" t="s">
        <v>46</v>
      </c>
      <c r="C432" s="39" t="s">
        <v>193</v>
      </c>
      <c r="D432" s="9"/>
      <c r="E432" s="32" t="s">
        <v>462</v>
      </c>
      <c r="F432" s="108">
        <f>F437+F462+F433+F458</f>
        <v>21531.2</v>
      </c>
      <c r="G432" s="108">
        <f>G437+G462+G433+G458</f>
        <v>21031.2</v>
      </c>
      <c r="H432" s="108">
        <f>H437+H462+H433+H458</f>
        <v>20231.2</v>
      </c>
    </row>
    <row r="433" spans="1:8" s="5" customFormat="1" ht="22.5">
      <c r="A433" s="9" t="s">
        <v>25</v>
      </c>
      <c r="B433" s="9" t="s">
        <v>46</v>
      </c>
      <c r="C433" s="39" t="s">
        <v>820</v>
      </c>
      <c r="D433" s="9"/>
      <c r="E433" s="31" t="s">
        <v>373</v>
      </c>
      <c r="F433" s="108">
        <f>F434</f>
        <v>3948</v>
      </c>
      <c r="G433" s="108">
        <f>G434</f>
        <v>3948</v>
      </c>
      <c r="H433" s="108">
        <f>H434</f>
        <v>3948</v>
      </c>
    </row>
    <row r="434" spans="1:8" s="5" customFormat="1" ht="30" customHeight="1">
      <c r="A434" s="9" t="s">
        <v>25</v>
      </c>
      <c r="B434" s="9" t="s">
        <v>46</v>
      </c>
      <c r="C434" s="39" t="s">
        <v>841</v>
      </c>
      <c r="D434" s="9"/>
      <c r="E434" s="31" t="s">
        <v>821</v>
      </c>
      <c r="F434" s="108">
        <f>F435+F436</f>
        <v>3948</v>
      </c>
      <c r="G434" s="108">
        <f>G435+G436</f>
        <v>3948</v>
      </c>
      <c r="H434" s="108">
        <f>H435+H436</f>
        <v>3948</v>
      </c>
    </row>
    <row r="435" spans="1:8" s="5" customFormat="1" ht="45">
      <c r="A435" s="9" t="s">
        <v>25</v>
      </c>
      <c r="B435" s="9" t="s">
        <v>46</v>
      </c>
      <c r="C435" s="39" t="s">
        <v>841</v>
      </c>
      <c r="D435" s="9" t="s">
        <v>93</v>
      </c>
      <c r="E435" s="32" t="s">
        <v>94</v>
      </c>
      <c r="F435" s="108">
        <v>2720.5</v>
      </c>
      <c r="G435" s="108">
        <v>2720.5</v>
      </c>
      <c r="H435" s="108">
        <v>2720.5</v>
      </c>
    </row>
    <row r="436" spans="1:8" s="5" customFormat="1" ht="22.5">
      <c r="A436" s="9" t="s">
        <v>25</v>
      </c>
      <c r="B436" s="9" t="s">
        <v>46</v>
      </c>
      <c r="C436" s="39" t="s">
        <v>841</v>
      </c>
      <c r="D436" s="9" t="s">
        <v>137</v>
      </c>
      <c r="E436" s="32" t="s">
        <v>450</v>
      </c>
      <c r="F436" s="108">
        <v>1227.5</v>
      </c>
      <c r="G436" s="108">
        <v>1227.5</v>
      </c>
      <c r="H436" s="108">
        <v>1227.5</v>
      </c>
    </row>
    <row r="437" spans="1:8" ht="12.75">
      <c r="A437" s="9" t="s">
        <v>25</v>
      </c>
      <c r="B437" s="9" t="s">
        <v>46</v>
      </c>
      <c r="C437" s="39" t="s">
        <v>194</v>
      </c>
      <c r="D437" s="9"/>
      <c r="E437" s="31" t="s">
        <v>362</v>
      </c>
      <c r="F437" s="108">
        <f>F438+F448+F452+F442+F445+F440+F455</f>
        <v>17543.2</v>
      </c>
      <c r="G437" s="108">
        <f>G438+G448+G452+G442+G445+G440+G455</f>
        <v>17043.2</v>
      </c>
      <c r="H437" s="108">
        <f>H438+H448+H452+H442+H445+H440+H455</f>
        <v>16243.2</v>
      </c>
    </row>
    <row r="438" spans="1:8" ht="33.75">
      <c r="A438" s="9" t="s">
        <v>25</v>
      </c>
      <c r="B438" s="9" t="s">
        <v>46</v>
      </c>
      <c r="C438" s="39" t="s">
        <v>195</v>
      </c>
      <c r="D438" s="9"/>
      <c r="E438" s="32" t="s">
        <v>469</v>
      </c>
      <c r="F438" s="108">
        <f>F439</f>
        <v>6745.8</v>
      </c>
      <c r="G438" s="108">
        <f>G439</f>
        <v>6745.8</v>
      </c>
      <c r="H438" s="108">
        <f>H439</f>
        <v>6245.8</v>
      </c>
    </row>
    <row r="439" spans="1:8" ht="22.5">
      <c r="A439" s="9" t="s">
        <v>25</v>
      </c>
      <c r="B439" s="9" t="s">
        <v>46</v>
      </c>
      <c r="C439" s="39" t="s">
        <v>195</v>
      </c>
      <c r="D439" s="9" t="s">
        <v>137</v>
      </c>
      <c r="E439" s="32" t="s">
        <v>450</v>
      </c>
      <c r="F439" s="108">
        <f>6758.8-13</f>
        <v>6745.8</v>
      </c>
      <c r="G439" s="108">
        <v>6745.8</v>
      </c>
      <c r="H439" s="108">
        <f>6745.8-500</f>
        <v>6245.8</v>
      </c>
    </row>
    <row r="440" spans="1:8" ht="45">
      <c r="A440" s="9" t="s">
        <v>25</v>
      </c>
      <c r="B440" s="9" t="s">
        <v>46</v>
      </c>
      <c r="C440" s="39" t="s">
        <v>529</v>
      </c>
      <c r="D440" s="9"/>
      <c r="E440" s="32" t="s">
        <v>35</v>
      </c>
      <c r="F440" s="108">
        <f>F441</f>
        <v>1000</v>
      </c>
      <c r="G440" s="108">
        <f>G441</f>
        <v>800</v>
      </c>
      <c r="H440" s="108">
        <f>H441</f>
        <v>800</v>
      </c>
    </row>
    <row r="441" spans="1:8" ht="21.75" customHeight="1">
      <c r="A441" s="9" t="s">
        <v>25</v>
      </c>
      <c r="B441" s="9" t="s">
        <v>46</v>
      </c>
      <c r="C441" s="39" t="s">
        <v>529</v>
      </c>
      <c r="D441" s="9" t="s">
        <v>137</v>
      </c>
      <c r="E441" s="32" t="s">
        <v>450</v>
      </c>
      <c r="F441" s="108">
        <v>1000</v>
      </c>
      <c r="G441" s="108">
        <v>800</v>
      </c>
      <c r="H441" s="108">
        <v>800</v>
      </c>
    </row>
    <row r="442" spans="1:8" ht="12.75" hidden="1">
      <c r="A442" s="9" t="s">
        <v>25</v>
      </c>
      <c r="B442" s="9" t="s">
        <v>46</v>
      </c>
      <c r="C442" s="39" t="s">
        <v>180</v>
      </c>
      <c r="D442" s="9"/>
      <c r="E442" s="34" t="s">
        <v>333</v>
      </c>
      <c r="F442" s="108">
        <f aca="true" t="shared" si="69" ref="F442:H443">F443</f>
        <v>0</v>
      </c>
      <c r="G442" s="108">
        <f t="shared" si="69"/>
        <v>0</v>
      </c>
      <c r="H442" s="108">
        <f t="shared" si="69"/>
        <v>0</v>
      </c>
    </row>
    <row r="443" spans="1:8" ht="12.75" hidden="1">
      <c r="A443" s="9" t="s">
        <v>25</v>
      </c>
      <c r="B443" s="9" t="s">
        <v>46</v>
      </c>
      <c r="C443" s="39" t="s">
        <v>181</v>
      </c>
      <c r="D443" s="9"/>
      <c r="E443" s="32" t="s">
        <v>182</v>
      </c>
      <c r="F443" s="108">
        <f t="shared" si="69"/>
        <v>0</v>
      </c>
      <c r="G443" s="108">
        <f t="shared" si="69"/>
        <v>0</v>
      </c>
      <c r="H443" s="108">
        <f t="shared" si="69"/>
        <v>0</v>
      </c>
    </row>
    <row r="444" spans="1:8" ht="22.5" hidden="1">
      <c r="A444" s="9" t="s">
        <v>25</v>
      </c>
      <c r="B444" s="9" t="s">
        <v>46</v>
      </c>
      <c r="C444" s="39" t="s">
        <v>181</v>
      </c>
      <c r="D444" s="9" t="s">
        <v>137</v>
      </c>
      <c r="E444" s="32" t="s">
        <v>450</v>
      </c>
      <c r="F444" s="108"/>
      <c r="G444" s="108"/>
      <c r="H444" s="108"/>
    </row>
    <row r="445" spans="1:8" ht="22.5" hidden="1">
      <c r="A445" s="9" t="s">
        <v>25</v>
      </c>
      <c r="B445" s="9" t="s">
        <v>46</v>
      </c>
      <c r="C445" s="39" t="s">
        <v>183</v>
      </c>
      <c r="D445" s="9"/>
      <c r="E445" s="34" t="s">
        <v>52</v>
      </c>
      <c r="F445" s="108">
        <f aca="true" t="shared" si="70" ref="F445:H446">F446</f>
        <v>0</v>
      </c>
      <c r="G445" s="108">
        <f t="shared" si="70"/>
        <v>0</v>
      </c>
      <c r="H445" s="108">
        <f t="shared" si="70"/>
        <v>0</v>
      </c>
    </row>
    <row r="446" spans="1:8" ht="12.75" hidden="1">
      <c r="A446" s="9" t="s">
        <v>25</v>
      </c>
      <c r="B446" s="9" t="s">
        <v>46</v>
      </c>
      <c r="C446" s="39" t="s">
        <v>184</v>
      </c>
      <c r="D446" s="9"/>
      <c r="E446" s="32" t="s">
        <v>182</v>
      </c>
      <c r="F446" s="108">
        <f t="shared" si="70"/>
        <v>0</v>
      </c>
      <c r="G446" s="108">
        <f t="shared" si="70"/>
        <v>0</v>
      </c>
      <c r="H446" s="108">
        <f t="shared" si="70"/>
        <v>0</v>
      </c>
    </row>
    <row r="447" spans="1:8" ht="22.5" hidden="1">
      <c r="A447" s="9" t="s">
        <v>25</v>
      </c>
      <c r="B447" s="9" t="s">
        <v>46</v>
      </c>
      <c r="C447" s="39" t="s">
        <v>184</v>
      </c>
      <c r="D447" s="9" t="s">
        <v>137</v>
      </c>
      <c r="E447" s="32" t="s">
        <v>450</v>
      </c>
      <c r="F447" s="108"/>
      <c r="G447" s="108"/>
      <c r="H447" s="108"/>
    </row>
    <row r="448" spans="1:8" ht="33.75">
      <c r="A448" s="9" t="s">
        <v>25</v>
      </c>
      <c r="B448" s="9" t="s">
        <v>46</v>
      </c>
      <c r="C448" s="39" t="s">
        <v>196</v>
      </c>
      <c r="D448" s="48"/>
      <c r="E448" s="46" t="s">
        <v>470</v>
      </c>
      <c r="F448" s="108">
        <f>F449+F450+F451</f>
        <v>8587.4</v>
      </c>
      <c r="G448" s="108">
        <f>G449+G450+G451</f>
        <v>8587.4</v>
      </c>
      <c r="H448" s="108">
        <f>H449+H450+H451</f>
        <v>8287.4</v>
      </c>
    </row>
    <row r="449" spans="1:8" ht="45">
      <c r="A449" s="9" t="s">
        <v>25</v>
      </c>
      <c r="B449" s="9" t="s">
        <v>46</v>
      </c>
      <c r="C449" s="39" t="s">
        <v>196</v>
      </c>
      <c r="D449" s="9" t="s">
        <v>93</v>
      </c>
      <c r="E449" s="32" t="s">
        <v>94</v>
      </c>
      <c r="F449" s="108">
        <v>5020</v>
      </c>
      <c r="G449" s="108">
        <v>5020</v>
      </c>
      <c r="H449" s="108">
        <v>5020</v>
      </c>
    </row>
    <row r="450" spans="1:8" ht="22.5">
      <c r="A450" s="9" t="s">
        <v>25</v>
      </c>
      <c r="B450" s="9" t="s">
        <v>46</v>
      </c>
      <c r="C450" s="39" t="s">
        <v>196</v>
      </c>
      <c r="D450" s="9" t="s">
        <v>95</v>
      </c>
      <c r="E450" s="32" t="s">
        <v>533</v>
      </c>
      <c r="F450" s="108">
        <v>3540.4</v>
      </c>
      <c r="G450" s="108">
        <v>3540.4</v>
      </c>
      <c r="H450" s="108">
        <f>3540.4-300</f>
        <v>3240.4</v>
      </c>
    </row>
    <row r="451" spans="1:8" ht="15" customHeight="1">
      <c r="A451" s="9" t="s">
        <v>25</v>
      </c>
      <c r="B451" s="9" t="s">
        <v>46</v>
      </c>
      <c r="C451" s="39" t="s">
        <v>196</v>
      </c>
      <c r="D451" s="9" t="s">
        <v>135</v>
      </c>
      <c r="E451" s="31" t="s">
        <v>136</v>
      </c>
      <c r="F451" s="108">
        <v>27</v>
      </c>
      <c r="G451" s="108">
        <v>27</v>
      </c>
      <c r="H451" s="108">
        <v>27</v>
      </c>
    </row>
    <row r="452" spans="1:8" ht="22.5" hidden="1">
      <c r="A452" s="9" t="s">
        <v>25</v>
      </c>
      <c r="B452" s="9" t="s">
        <v>46</v>
      </c>
      <c r="C452" s="39" t="s">
        <v>197</v>
      </c>
      <c r="D452" s="9"/>
      <c r="E452" s="32" t="s">
        <v>453</v>
      </c>
      <c r="F452" s="108">
        <f aca="true" t="shared" si="71" ref="F452:H453">F453</f>
        <v>0</v>
      </c>
      <c r="G452" s="108">
        <f t="shared" si="71"/>
        <v>0</v>
      </c>
      <c r="H452" s="108">
        <f t="shared" si="71"/>
        <v>0</v>
      </c>
    </row>
    <row r="453" spans="1:8" ht="22.5" hidden="1">
      <c r="A453" s="9" t="s">
        <v>25</v>
      </c>
      <c r="B453" s="9" t="s">
        <v>46</v>
      </c>
      <c r="C453" s="39" t="s">
        <v>198</v>
      </c>
      <c r="D453" s="9"/>
      <c r="E453" s="46" t="s">
        <v>274</v>
      </c>
      <c r="F453" s="108">
        <f t="shared" si="71"/>
        <v>0</v>
      </c>
      <c r="G453" s="108">
        <f t="shared" si="71"/>
        <v>0</v>
      </c>
      <c r="H453" s="108">
        <f t="shared" si="71"/>
        <v>0</v>
      </c>
    </row>
    <row r="454" spans="1:8" ht="22.5" hidden="1">
      <c r="A454" s="9" t="s">
        <v>25</v>
      </c>
      <c r="B454" s="9" t="s">
        <v>46</v>
      </c>
      <c r="C454" s="39" t="s">
        <v>198</v>
      </c>
      <c r="D454" s="9" t="s">
        <v>95</v>
      </c>
      <c r="E454" s="32" t="s">
        <v>533</v>
      </c>
      <c r="F454" s="108"/>
      <c r="G454" s="108"/>
      <c r="H454" s="108"/>
    </row>
    <row r="455" spans="1:8" ht="56.25">
      <c r="A455" s="9" t="s">
        <v>25</v>
      </c>
      <c r="B455" s="9" t="s">
        <v>46</v>
      </c>
      <c r="C455" s="39" t="s">
        <v>530</v>
      </c>
      <c r="D455" s="9"/>
      <c r="E455" s="46" t="s">
        <v>36</v>
      </c>
      <c r="F455" s="108">
        <f>F456+F457</f>
        <v>1210</v>
      </c>
      <c r="G455" s="108">
        <f>G456+G457</f>
        <v>910</v>
      </c>
      <c r="H455" s="108">
        <f>H456+H457</f>
        <v>910</v>
      </c>
    </row>
    <row r="456" spans="1:8" ht="45">
      <c r="A456" s="9" t="s">
        <v>25</v>
      </c>
      <c r="B456" s="9" t="s">
        <v>46</v>
      </c>
      <c r="C456" s="39" t="s">
        <v>530</v>
      </c>
      <c r="D456" s="9" t="s">
        <v>93</v>
      </c>
      <c r="E456" s="32" t="s">
        <v>94</v>
      </c>
      <c r="F456" s="108">
        <v>700</v>
      </c>
      <c r="G456" s="108">
        <v>700</v>
      </c>
      <c r="H456" s="108">
        <v>700</v>
      </c>
    </row>
    <row r="457" spans="1:8" ht="22.5">
      <c r="A457" s="9" t="s">
        <v>25</v>
      </c>
      <c r="B457" s="9" t="s">
        <v>46</v>
      </c>
      <c r="C457" s="39" t="s">
        <v>530</v>
      </c>
      <c r="D457" s="9" t="s">
        <v>95</v>
      </c>
      <c r="E457" s="32" t="s">
        <v>533</v>
      </c>
      <c r="F457" s="108">
        <v>510</v>
      </c>
      <c r="G457" s="108">
        <v>210</v>
      </c>
      <c r="H457" s="108">
        <v>210</v>
      </c>
    </row>
    <row r="458" spans="1:8" ht="33.75">
      <c r="A458" s="9" t="s">
        <v>25</v>
      </c>
      <c r="B458" s="9" t="s">
        <v>46</v>
      </c>
      <c r="C458" s="39" t="s">
        <v>842</v>
      </c>
      <c r="D458" s="9"/>
      <c r="E458" s="32" t="s">
        <v>417</v>
      </c>
      <c r="F458" s="108">
        <f>F459</f>
        <v>40</v>
      </c>
      <c r="G458" s="108">
        <f>G459</f>
        <v>40</v>
      </c>
      <c r="H458" s="108">
        <f>H459</f>
        <v>40</v>
      </c>
    </row>
    <row r="459" spans="1:8" ht="33.75">
      <c r="A459" s="9" t="s">
        <v>25</v>
      </c>
      <c r="B459" s="9" t="s">
        <v>46</v>
      </c>
      <c r="C459" s="39" t="s">
        <v>843</v>
      </c>
      <c r="D459" s="9"/>
      <c r="E459" s="31" t="s">
        <v>844</v>
      </c>
      <c r="F459" s="108">
        <f>F460+F461</f>
        <v>40</v>
      </c>
      <c r="G459" s="108">
        <f>G460+G461</f>
        <v>40</v>
      </c>
      <c r="H459" s="108">
        <f>H460+H461</f>
        <v>40</v>
      </c>
    </row>
    <row r="460" spans="1:9" ht="45">
      <c r="A460" s="9" t="s">
        <v>25</v>
      </c>
      <c r="B460" s="9" t="s">
        <v>46</v>
      </c>
      <c r="C460" s="39" t="s">
        <v>843</v>
      </c>
      <c r="D460" s="9" t="s">
        <v>93</v>
      </c>
      <c r="E460" s="32" t="s">
        <v>94</v>
      </c>
      <c r="F460" s="108">
        <v>27</v>
      </c>
      <c r="G460" s="108">
        <v>27</v>
      </c>
      <c r="H460" s="108">
        <v>27</v>
      </c>
      <c r="I460" s="167"/>
    </row>
    <row r="461" spans="1:9" ht="24" customHeight="1">
      <c r="A461" s="9" t="s">
        <v>25</v>
      </c>
      <c r="B461" s="9" t="s">
        <v>46</v>
      </c>
      <c r="C461" s="39" t="s">
        <v>843</v>
      </c>
      <c r="D461" s="9" t="s">
        <v>137</v>
      </c>
      <c r="E461" s="32" t="s">
        <v>450</v>
      </c>
      <c r="F461" s="108">
        <v>13</v>
      </c>
      <c r="G461" s="108">
        <v>13</v>
      </c>
      <c r="H461" s="108">
        <v>13</v>
      </c>
      <c r="I461" s="167"/>
    </row>
    <row r="462" spans="1:8" ht="33.75" hidden="1">
      <c r="A462" s="9" t="s">
        <v>25</v>
      </c>
      <c r="B462" s="9" t="s">
        <v>46</v>
      </c>
      <c r="C462" s="39" t="s">
        <v>800</v>
      </c>
      <c r="D462" s="9"/>
      <c r="E462" s="31" t="s">
        <v>443</v>
      </c>
      <c r="F462" s="108">
        <f>F463+F466+F468</f>
        <v>0</v>
      </c>
      <c r="G462" s="108">
        <f>G463+G466+G468</f>
        <v>0</v>
      </c>
      <c r="H462" s="108">
        <f>H463+H466+H468</f>
        <v>0</v>
      </c>
    </row>
    <row r="463" spans="1:8" ht="33.75" hidden="1">
      <c r="A463" s="9" t="s">
        <v>25</v>
      </c>
      <c r="B463" s="9" t="s">
        <v>46</v>
      </c>
      <c r="C463" s="39" t="s">
        <v>801</v>
      </c>
      <c r="D463" s="9"/>
      <c r="E463" s="31" t="s">
        <v>802</v>
      </c>
      <c r="F463" s="108">
        <f>F464+F465</f>
        <v>0</v>
      </c>
      <c r="G463" s="108">
        <f>G464+G465</f>
        <v>0</v>
      </c>
      <c r="H463" s="108">
        <f>H464+H465</f>
        <v>0</v>
      </c>
    </row>
    <row r="464" spans="1:9" ht="22.5" hidden="1">
      <c r="A464" s="9" t="s">
        <v>25</v>
      </c>
      <c r="B464" s="9" t="s">
        <v>46</v>
      </c>
      <c r="C464" s="39" t="s">
        <v>801</v>
      </c>
      <c r="D464" s="9" t="s">
        <v>95</v>
      </c>
      <c r="E464" s="32" t="s">
        <v>533</v>
      </c>
      <c r="F464" s="108"/>
      <c r="G464" s="108"/>
      <c r="H464" s="108"/>
      <c r="I464" s="167"/>
    </row>
    <row r="465" spans="1:9" ht="22.5" hidden="1">
      <c r="A465" s="9" t="s">
        <v>25</v>
      </c>
      <c r="B465" s="9" t="s">
        <v>46</v>
      </c>
      <c r="C465" s="39" t="s">
        <v>801</v>
      </c>
      <c r="D465" s="9" t="s">
        <v>137</v>
      </c>
      <c r="E465" s="32" t="s">
        <v>450</v>
      </c>
      <c r="F465" s="108"/>
      <c r="G465" s="108"/>
      <c r="H465" s="108"/>
      <c r="I465" s="167"/>
    </row>
    <row r="466" spans="1:9" ht="45" hidden="1">
      <c r="A466" s="9" t="s">
        <v>25</v>
      </c>
      <c r="B466" s="9" t="s">
        <v>46</v>
      </c>
      <c r="C466" s="39" t="s">
        <v>829</v>
      </c>
      <c r="D466" s="9"/>
      <c r="E466" s="32" t="s">
        <v>831</v>
      </c>
      <c r="F466" s="108">
        <f>F467</f>
        <v>0</v>
      </c>
      <c r="G466" s="108">
        <f>G467</f>
        <v>0</v>
      </c>
      <c r="H466" s="108">
        <f>H467</f>
        <v>0</v>
      </c>
      <c r="I466" s="175"/>
    </row>
    <row r="467" spans="1:9" ht="22.5" hidden="1">
      <c r="A467" s="9" t="s">
        <v>25</v>
      </c>
      <c r="B467" s="9" t="s">
        <v>46</v>
      </c>
      <c r="C467" s="39" t="s">
        <v>829</v>
      </c>
      <c r="D467" s="9" t="s">
        <v>95</v>
      </c>
      <c r="E467" s="32" t="s">
        <v>533</v>
      </c>
      <c r="F467" s="108"/>
      <c r="G467" s="108"/>
      <c r="H467" s="108"/>
      <c r="I467" s="175"/>
    </row>
    <row r="468" spans="1:9" ht="45" hidden="1">
      <c r="A468" s="9" t="s">
        <v>25</v>
      </c>
      <c r="B468" s="9" t="s">
        <v>46</v>
      </c>
      <c r="C468" s="39" t="s">
        <v>830</v>
      </c>
      <c r="D468" s="9"/>
      <c r="E468" s="32" t="s">
        <v>832</v>
      </c>
      <c r="F468" s="108">
        <f>F469</f>
        <v>0</v>
      </c>
      <c r="G468" s="108">
        <f>G469</f>
        <v>0</v>
      </c>
      <c r="H468" s="108">
        <f>H469</f>
        <v>0</v>
      </c>
      <c r="I468" s="175"/>
    </row>
    <row r="469" spans="1:9" ht="45" hidden="1">
      <c r="A469" s="9" t="s">
        <v>25</v>
      </c>
      <c r="B469" s="9" t="s">
        <v>46</v>
      </c>
      <c r="C469" s="39" t="s">
        <v>830</v>
      </c>
      <c r="D469" s="9" t="s">
        <v>93</v>
      </c>
      <c r="E469" s="32" t="s">
        <v>94</v>
      </c>
      <c r="F469" s="108"/>
      <c r="G469" s="108"/>
      <c r="H469" s="108"/>
      <c r="I469" s="175"/>
    </row>
    <row r="470" spans="1:8" ht="12.75">
      <c r="A470" s="9" t="s">
        <v>25</v>
      </c>
      <c r="B470" s="9" t="s">
        <v>46</v>
      </c>
      <c r="C470" s="39" t="s">
        <v>199</v>
      </c>
      <c r="D470" s="9"/>
      <c r="E470" s="44" t="s">
        <v>481</v>
      </c>
      <c r="F470" s="108">
        <f>F471</f>
        <v>10024.1</v>
      </c>
      <c r="G470" s="108">
        <f>G471</f>
        <v>10024.1</v>
      </c>
      <c r="H470" s="108">
        <f>H471</f>
        <v>9724.1</v>
      </c>
    </row>
    <row r="471" spans="1:8" ht="12.75">
      <c r="A471" s="9" t="s">
        <v>25</v>
      </c>
      <c r="B471" s="9" t="s">
        <v>46</v>
      </c>
      <c r="C471" s="39" t="s">
        <v>200</v>
      </c>
      <c r="D471" s="9"/>
      <c r="E471" s="32" t="s">
        <v>481</v>
      </c>
      <c r="F471" s="108">
        <f>F475+F472+F485+F488</f>
        <v>10024.1</v>
      </c>
      <c r="G471" s="108">
        <f>G475+G472+G485+G488</f>
        <v>10024.1</v>
      </c>
      <c r="H471" s="108">
        <f>H475+H472+H485+H488</f>
        <v>9724.1</v>
      </c>
    </row>
    <row r="472" spans="1:8" ht="22.5">
      <c r="A472" s="9" t="s">
        <v>25</v>
      </c>
      <c r="B472" s="9" t="s">
        <v>46</v>
      </c>
      <c r="C472" s="39" t="s">
        <v>822</v>
      </c>
      <c r="D472" s="9"/>
      <c r="E472" s="31" t="s">
        <v>373</v>
      </c>
      <c r="F472" s="108">
        <f aca="true" t="shared" si="72" ref="F472:H473">F473</f>
        <v>4153</v>
      </c>
      <c r="G472" s="108">
        <f t="shared" si="72"/>
        <v>4153</v>
      </c>
      <c r="H472" s="108">
        <f t="shared" si="72"/>
        <v>4153</v>
      </c>
    </row>
    <row r="473" spans="1:8" ht="22.5">
      <c r="A473" s="9" t="s">
        <v>25</v>
      </c>
      <c r="B473" s="9" t="s">
        <v>46</v>
      </c>
      <c r="C473" s="39" t="s">
        <v>840</v>
      </c>
      <c r="D473" s="9"/>
      <c r="E473" s="31" t="s">
        <v>821</v>
      </c>
      <c r="F473" s="108">
        <f t="shared" si="72"/>
        <v>4153</v>
      </c>
      <c r="G473" s="108">
        <f t="shared" si="72"/>
        <v>4153</v>
      </c>
      <c r="H473" s="108">
        <f t="shared" si="72"/>
        <v>4153</v>
      </c>
    </row>
    <row r="474" spans="1:8" ht="45">
      <c r="A474" s="9" t="s">
        <v>25</v>
      </c>
      <c r="B474" s="9" t="s">
        <v>46</v>
      </c>
      <c r="C474" s="39" t="s">
        <v>840</v>
      </c>
      <c r="D474" s="9" t="s">
        <v>93</v>
      </c>
      <c r="E474" s="32" t="s">
        <v>94</v>
      </c>
      <c r="F474" s="108">
        <v>4153</v>
      </c>
      <c r="G474" s="108">
        <v>4153</v>
      </c>
      <c r="H474" s="108">
        <v>4153</v>
      </c>
    </row>
    <row r="475" spans="1:8" ht="12.75">
      <c r="A475" s="9" t="s">
        <v>25</v>
      </c>
      <c r="B475" s="9" t="s">
        <v>46</v>
      </c>
      <c r="C475" s="39" t="s">
        <v>201</v>
      </c>
      <c r="D475" s="9"/>
      <c r="E475" s="31" t="s">
        <v>362</v>
      </c>
      <c r="F475" s="108">
        <f>F476+F480+F483</f>
        <v>5829.1</v>
      </c>
      <c r="G475" s="108">
        <f>G476+G480+G483</f>
        <v>5829.1</v>
      </c>
      <c r="H475" s="108">
        <f>H476+H480+H483</f>
        <v>5529.1</v>
      </c>
    </row>
    <row r="476" spans="1:8" ht="22.5">
      <c r="A476" s="9" t="s">
        <v>25</v>
      </c>
      <c r="B476" s="9" t="s">
        <v>46</v>
      </c>
      <c r="C476" s="39" t="s">
        <v>202</v>
      </c>
      <c r="D476" s="9"/>
      <c r="E476" s="32" t="s">
        <v>471</v>
      </c>
      <c r="F476" s="108">
        <f>F477+F478+F479</f>
        <v>5329.1</v>
      </c>
      <c r="G476" s="108">
        <f>G477+G478+G479</f>
        <v>5329.1</v>
      </c>
      <c r="H476" s="108">
        <f>H477+H478+H479</f>
        <v>5029.1</v>
      </c>
    </row>
    <row r="477" spans="1:8" ht="45">
      <c r="A477" s="9" t="s">
        <v>25</v>
      </c>
      <c r="B477" s="9" t="s">
        <v>46</v>
      </c>
      <c r="C477" s="39" t="s">
        <v>202</v>
      </c>
      <c r="D477" s="9" t="s">
        <v>93</v>
      </c>
      <c r="E477" s="32" t="s">
        <v>94</v>
      </c>
      <c r="F477" s="108">
        <v>3815</v>
      </c>
      <c r="G477" s="108">
        <v>3815</v>
      </c>
      <c r="H477" s="108">
        <v>3815</v>
      </c>
    </row>
    <row r="478" spans="1:8" ht="22.5">
      <c r="A478" s="9" t="s">
        <v>25</v>
      </c>
      <c r="B478" s="9" t="s">
        <v>46</v>
      </c>
      <c r="C478" s="39" t="s">
        <v>202</v>
      </c>
      <c r="D478" s="9" t="s">
        <v>95</v>
      </c>
      <c r="E478" s="32" t="s">
        <v>533</v>
      </c>
      <c r="F478" s="108">
        <v>1482.1</v>
      </c>
      <c r="G478" s="108">
        <v>1482.1</v>
      </c>
      <c r="H478" s="108">
        <f>1482.1-300</f>
        <v>1182.1</v>
      </c>
    </row>
    <row r="479" spans="1:8" ht="12" customHeight="1">
      <c r="A479" s="9" t="s">
        <v>25</v>
      </c>
      <c r="B479" s="9" t="s">
        <v>46</v>
      </c>
      <c r="C479" s="39" t="s">
        <v>202</v>
      </c>
      <c r="D479" s="9" t="s">
        <v>135</v>
      </c>
      <c r="E479" s="31" t="s">
        <v>136</v>
      </c>
      <c r="F479" s="108">
        <v>32</v>
      </c>
      <c r="G479" s="108">
        <v>32</v>
      </c>
      <c r="H479" s="108">
        <v>32</v>
      </c>
    </row>
    <row r="480" spans="1:8" ht="22.5" hidden="1">
      <c r="A480" s="9" t="s">
        <v>25</v>
      </c>
      <c r="B480" s="9" t="s">
        <v>46</v>
      </c>
      <c r="C480" s="39" t="s">
        <v>203</v>
      </c>
      <c r="D480" s="9"/>
      <c r="E480" s="32" t="s">
        <v>315</v>
      </c>
      <c r="F480" s="108">
        <f aca="true" t="shared" si="73" ref="F480:H481">F481</f>
        <v>0</v>
      </c>
      <c r="G480" s="108">
        <f t="shared" si="73"/>
        <v>0</v>
      </c>
      <c r="H480" s="108">
        <f t="shared" si="73"/>
        <v>0</v>
      </c>
    </row>
    <row r="481" spans="1:8" ht="22.5" hidden="1">
      <c r="A481" s="9" t="s">
        <v>25</v>
      </c>
      <c r="B481" s="9" t="s">
        <v>46</v>
      </c>
      <c r="C481" s="39" t="s">
        <v>204</v>
      </c>
      <c r="D481" s="9"/>
      <c r="E481" s="46" t="s">
        <v>274</v>
      </c>
      <c r="F481" s="108">
        <f t="shared" si="73"/>
        <v>0</v>
      </c>
      <c r="G481" s="108">
        <f t="shared" si="73"/>
        <v>0</v>
      </c>
      <c r="H481" s="108">
        <f t="shared" si="73"/>
        <v>0</v>
      </c>
    </row>
    <row r="482" spans="1:8" ht="22.5" hidden="1">
      <c r="A482" s="9" t="s">
        <v>25</v>
      </c>
      <c r="B482" s="9" t="s">
        <v>46</v>
      </c>
      <c r="C482" s="39" t="s">
        <v>204</v>
      </c>
      <c r="D482" s="9" t="s">
        <v>95</v>
      </c>
      <c r="E482" s="32" t="s">
        <v>533</v>
      </c>
      <c r="F482" s="108"/>
      <c r="G482" s="108"/>
      <c r="H482" s="108"/>
    </row>
    <row r="483" spans="1:8" ht="33.75">
      <c r="A483" s="9" t="s">
        <v>25</v>
      </c>
      <c r="B483" s="9" t="s">
        <v>46</v>
      </c>
      <c r="C483" s="39" t="s">
        <v>531</v>
      </c>
      <c r="D483" s="9"/>
      <c r="E483" s="32" t="s">
        <v>37</v>
      </c>
      <c r="F483" s="108">
        <f>F484</f>
        <v>500</v>
      </c>
      <c r="G483" s="108">
        <f>G484</f>
        <v>500</v>
      </c>
      <c r="H483" s="108">
        <f>H484</f>
        <v>500</v>
      </c>
    </row>
    <row r="484" spans="1:8" ht="45">
      <c r="A484" s="9" t="s">
        <v>25</v>
      </c>
      <c r="B484" s="9" t="s">
        <v>46</v>
      </c>
      <c r="C484" s="39" t="s">
        <v>531</v>
      </c>
      <c r="D484" s="9" t="s">
        <v>93</v>
      </c>
      <c r="E484" s="32" t="s">
        <v>94</v>
      </c>
      <c r="F484" s="108">
        <v>500</v>
      </c>
      <c r="G484" s="108">
        <v>500</v>
      </c>
      <c r="H484" s="108">
        <v>500</v>
      </c>
    </row>
    <row r="485" spans="1:8" ht="33.75">
      <c r="A485" s="9" t="s">
        <v>25</v>
      </c>
      <c r="B485" s="9" t="s">
        <v>46</v>
      </c>
      <c r="C485" s="39" t="s">
        <v>845</v>
      </c>
      <c r="D485" s="9"/>
      <c r="E485" s="32" t="s">
        <v>417</v>
      </c>
      <c r="F485" s="108">
        <f aca="true" t="shared" si="74" ref="F485:H486">F486</f>
        <v>42</v>
      </c>
      <c r="G485" s="108">
        <f t="shared" si="74"/>
        <v>42</v>
      </c>
      <c r="H485" s="108">
        <f t="shared" si="74"/>
        <v>42</v>
      </c>
    </row>
    <row r="486" spans="1:8" ht="33.75">
      <c r="A486" s="9" t="s">
        <v>25</v>
      </c>
      <c r="B486" s="9" t="s">
        <v>46</v>
      </c>
      <c r="C486" s="39" t="s">
        <v>846</v>
      </c>
      <c r="D486" s="9"/>
      <c r="E486" s="31" t="s">
        <v>844</v>
      </c>
      <c r="F486" s="108">
        <f t="shared" si="74"/>
        <v>42</v>
      </c>
      <c r="G486" s="108">
        <f t="shared" si="74"/>
        <v>42</v>
      </c>
      <c r="H486" s="108">
        <f t="shared" si="74"/>
        <v>42</v>
      </c>
    </row>
    <row r="487" spans="1:9" ht="44.25" customHeight="1">
      <c r="A487" s="9" t="s">
        <v>25</v>
      </c>
      <c r="B487" s="9" t="s">
        <v>46</v>
      </c>
      <c r="C487" s="39" t="s">
        <v>846</v>
      </c>
      <c r="D487" s="9" t="s">
        <v>93</v>
      </c>
      <c r="E487" s="32" t="s">
        <v>94</v>
      </c>
      <c r="F487" s="108">
        <v>42</v>
      </c>
      <c r="G487" s="108">
        <v>42</v>
      </c>
      <c r="H487" s="108">
        <v>42</v>
      </c>
      <c r="I487" s="167"/>
    </row>
    <row r="488" spans="1:8" ht="0.75" customHeight="1" hidden="1">
      <c r="A488" s="9" t="s">
        <v>25</v>
      </c>
      <c r="B488" s="9" t="s">
        <v>46</v>
      </c>
      <c r="C488" s="39" t="s">
        <v>833</v>
      </c>
      <c r="D488" s="9"/>
      <c r="E488" s="31" t="s">
        <v>443</v>
      </c>
      <c r="F488" s="108">
        <f>F489+F491+F493+F495</f>
        <v>0</v>
      </c>
      <c r="G488" s="108">
        <f>G489+G491+G493+G495</f>
        <v>0</v>
      </c>
      <c r="H488" s="108">
        <f>H489+H491+H493+H495</f>
        <v>0</v>
      </c>
    </row>
    <row r="489" spans="1:8" ht="33.75" hidden="1">
      <c r="A489" s="9" t="s">
        <v>25</v>
      </c>
      <c r="B489" s="9" t="s">
        <v>46</v>
      </c>
      <c r="C489" s="39" t="s">
        <v>834</v>
      </c>
      <c r="D489" s="9"/>
      <c r="E489" s="32" t="s">
        <v>838</v>
      </c>
      <c r="F489" s="108">
        <f>F490</f>
        <v>0</v>
      </c>
      <c r="G489" s="108">
        <f>G490</f>
        <v>0</v>
      </c>
      <c r="H489" s="108">
        <f>H490</f>
        <v>0</v>
      </c>
    </row>
    <row r="490" spans="1:8" ht="22.5" hidden="1">
      <c r="A490" s="9" t="s">
        <v>25</v>
      </c>
      <c r="B490" s="9" t="s">
        <v>46</v>
      </c>
      <c r="C490" s="39" t="s">
        <v>834</v>
      </c>
      <c r="D490" s="9" t="s">
        <v>95</v>
      </c>
      <c r="E490" s="32" t="s">
        <v>533</v>
      </c>
      <c r="F490" s="108"/>
      <c r="G490" s="108"/>
      <c r="H490" s="108"/>
    </row>
    <row r="491" spans="1:8" ht="67.5" hidden="1">
      <c r="A491" s="9" t="s">
        <v>25</v>
      </c>
      <c r="B491" s="9" t="s">
        <v>46</v>
      </c>
      <c r="C491" s="39" t="s">
        <v>835</v>
      </c>
      <c r="D491" s="9"/>
      <c r="E491" s="32" t="s">
        <v>839</v>
      </c>
      <c r="F491" s="108">
        <f>F492</f>
        <v>0</v>
      </c>
      <c r="G491" s="108">
        <f>G492</f>
        <v>0</v>
      </c>
      <c r="H491" s="108">
        <f>H492</f>
        <v>0</v>
      </c>
    </row>
    <row r="492" spans="1:8" ht="22.5" hidden="1">
      <c r="A492" s="9" t="s">
        <v>25</v>
      </c>
      <c r="B492" s="9" t="s">
        <v>46</v>
      </c>
      <c r="C492" s="39" t="s">
        <v>835</v>
      </c>
      <c r="D492" s="9" t="s">
        <v>95</v>
      </c>
      <c r="E492" s="32" t="s">
        <v>533</v>
      </c>
      <c r="F492" s="108"/>
      <c r="G492" s="108"/>
      <c r="H492" s="108"/>
    </row>
    <row r="493" spans="1:8" ht="45" hidden="1">
      <c r="A493" s="9" t="s">
        <v>25</v>
      </c>
      <c r="B493" s="9" t="s">
        <v>46</v>
      </c>
      <c r="C493" s="39" t="s">
        <v>836</v>
      </c>
      <c r="D493" s="9"/>
      <c r="E493" s="32" t="s">
        <v>831</v>
      </c>
      <c r="F493" s="108">
        <f>F494</f>
        <v>0</v>
      </c>
      <c r="G493" s="108">
        <f>G494</f>
        <v>0</v>
      </c>
      <c r="H493" s="108">
        <f>H494</f>
        <v>0</v>
      </c>
    </row>
    <row r="494" spans="1:8" ht="22.5" hidden="1">
      <c r="A494" s="9" t="s">
        <v>25</v>
      </c>
      <c r="B494" s="9" t="s">
        <v>46</v>
      </c>
      <c r="C494" s="39" t="s">
        <v>836</v>
      </c>
      <c r="D494" s="9" t="s">
        <v>95</v>
      </c>
      <c r="E494" s="32" t="s">
        <v>533</v>
      </c>
      <c r="F494" s="108"/>
      <c r="G494" s="108"/>
      <c r="H494" s="108"/>
    </row>
    <row r="495" spans="1:8" ht="89.25" customHeight="1" hidden="1">
      <c r="A495" s="9" t="s">
        <v>25</v>
      </c>
      <c r="B495" s="9" t="s">
        <v>46</v>
      </c>
      <c r="C495" s="39" t="s">
        <v>837</v>
      </c>
      <c r="D495" s="9"/>
      <c r="E495" s="32" t="s">
        <v>832</v>
      </c>
      <c r="F495" s="108">
        <f>F496</f>
        <v>0</v>
      </c>
      <c r="G495" s="108">
        <f>G496</f>
        <v>0</v>
      </c>
      <c r="H495" s="108">
        <f>H496</f>
        <v>0</v>
      </c>
    </row>
    <row r="496" spans="1:8" ht="45" hidden="1">
      <c r="A496" s="9" t="s">
        <v>25</v>
      </c>
      <c r="B496" s="9" t="s">
        <v>46</v>
      </c>
      <c r="C496" s="39" t="s">
        <v>837</v>
      </c>
      <c r="D496" s="9" t="s">
        <v>93</v>
      </c>
      <c r="E496" s="32" t="s">
        <v>94</v>
      </c>
      <c r="F496" s="108"/>
      <c r="G496" s="108"/>
      <c r="H496" s="108"/>
    </row>
    <row r="497" spans="1:8" ht="12.75">
      <c r="A497" s="9" t="s">
        <v>25</v>
      </c>
      <c r="B497" s="9" t="s">
        <v>46</v>
      </c>
      <c r="C497" s="39" t="s">
        <v>205</v>
      </c>
      <c r="D497" s="9"/>
      <c r="E497" s="44" t="s">
        <v>482</v>
      </c>
      <c r="F497" s="105">
        <f aca="true" t="shared" si="75" ref="F497:H498">F498</f>
        <v>337</v>
      </c>
      <c r="G497" s="105">
        <f t="shared" si="75"/>
        <v>337</v>
      </c>
      <c r="H497" s="105">
        <f t="shared" si="75"/>
        <v>337</v>
      </c>
    </row>
    <row r="498" spans="1:8" ht="12.75">
      <c r="A498" s="9" t="s">
        <v>25</v>
      </c>
      <c r="B498" s="9" t="s">
        <v>46</v>
      </c>
      <c r="C498" s="39" t="s">
        <v>206</v>
      </c>
      <c r="D498" s="9"/>
      <c r="E498" s="32" t="s">
        <v>482</v>
      </c>
      <c r="F498" s="108">
        <f t="shared" si="75"/>
        <v>337</v>
      </c>
      <c r="G498" s="108">
        <f t="shared" si="75"/>
        <v>337</v>
      </c>
      <c r="H498" s="108">
        <f t="shared" si="75"/>
        <v>337</v>
      </c>
    </row>
    <row r="499" spans="1:8" ht="12.75">
      <c r="A499" s="9" t="s">
        <v>25</v>
      </c>
      <c r="B499" s="9" t="s">
        <v>46</v>
      </c>
      <c r="C499" s="39" t="s">
        <v>207</v>
      </c>
      <c r="D499" s="9"/>
      <c r="E499" s="31" t="s">
        <v>362</v>
      </c>
      <c r="F499" s="108">
        <f>F500+F504</f>
        <v>337</v>
      </c>
      <c r="G499" s="108">
        <f>G500+G504</f>
        <v>337</v>
      </c>
      <c r="H499" s="108">
        <f>H500+H504</f>
        <v>337</v>
      </c>
    </row>
    <row r="500" spans="1:8" ht="12.75">
      <c r="A500" s="9" t="s">
        <v>25</v>
      </c>
      <c r="B500" s="9" t="s">
        <v>46</v>
      </c>
      <c r="C500" s="39" t="s">
        <v>208</v>
      </c>
      <c r="D500" s="9"/>
      <c r="E500" s="32" t="s">
        <v>474</v>
      </c>
      <c r="F500" s="108">
        <f>F501+F502+F503</f>
        <v>337</v>
      </c>
      <c r="G500" s="108">
        <f>G501+G502+G503</f>
        <v>337</v>
      </c>
      <c r="H500" s="108">
        <f>H501+H502+H503</f>
        <v>337</v>
      </c>
    </row>
    <row r="501" spans="1:8" ht="45">
      <c r="A501" s="9" t="s">
        <v>25</v>
      </c>
      <c r="B501" s="9" t="s">
        <v>46</v>
      </c>
      <c r="C501" s="39" t="s">
        <v>208</v>
      </c>
      <c r="D501" s="9" t="s">
        <v>93</v>
      </c>
      <c r="E501" s="32" t="s">
        <v>94</v>
      </c>
      <c r="F501" s="108">
        <v>170</v>
      </c>
      <c r="G501" s="108">
        <v>170</v>
      </c>
      <c r="H501" s="108">
        <v>170</v>
      </c>
    </row>
    <row r="502" spans="1:8" ht="22.5">
      <c r="A502" s="9" t="s">
        <v>25</v>
      </c>
      <c r="B502" s="9" t="s">
        <v>46</v>
      </c>
      <c r="C502" s="39" t="s">
        <v>208</v>
      </c>
      <c r="D502" s="9" t="s">
        <v>95</v>
      </c>
      <c r="E502" s="32" t="s">
        <v>533</v>
      </c>
      <c r="F502" s="108">
        <v>165.9</v>
      </c>
      <c r="G502" s="108">
        <v>165.9</v>
      </c>
      <c r="H502" s="108">
        <v>165.9</v>
      </c>
    </row>
    <row r="503" spans="1:8" ht="12.75">
      <c r="A503" s="9" t="s">
        <v>25</v>
      </c>
      <c r="B503" s="9" t="s">
        <v>46</v>
      </c>
      <c r="C503" s="39" t="s">
        <v>208</v>
      </c>
      <c r="D503" s="9" t="s">
        <v>135</v>
      </c>
      <c r="E503" s="31" t="s">
        <v>136</v>
      </c>
      <c r="F503" s="108">
        <v>1.1</v>
      </c>
      <c r="G503" s="108">
        <v>1.1</v>
      </c>
      <c r="H503" s="108">
        <v>1.1</v>
      </c>
    </row>
    <row r="504" spans="1:8" ht="22.5" hidden="1">
      <c r="A504" s="9" t="s">
        <v>25</v>
      </c>
      <c r="B504" s="9" t="s">
        <v>46</v>
      </c>
      <c r="C504" s="39" t="s">
        <v>33</v>
      </c>
      <c r="D504" s="9"/>
      <c r="E504" s="32" t="s">
        <v>32</v>
      </c>
      <c r="F504" s="108">
        <f>F505</f>
        <v>0</v>
      </c>
      <c r="G504" s="108"/>
      <c r="H504" s="108"/>
    </row>
    <row r="505" spans="1:8" ht="22.5" hidden="1">
      <c r="A505" s="9" t="s">
        <v>25</v>
      </c>
      <c r="B505" s="9" t="s">
        <v>46</v>
      </c>
      <c r="C505" s="39" t="s">
        <v>34</v>
      </c>
      <c r="D505" s="9"/>
      <c r="E505" s="46" t="s">
        <v>274</v>
      </c>
      <c r="F505" s="108">
        <f>F506</f>
        <v>0</v>
      </c>
      <c r="G505" s="108"/>
      <c r="H505" s="108"/>
    </row>
    <row r="506" spans="1:8" ht="22.5" hidden="1">
      <c r="A506" s="9" t="s">
        <v>25</v>
      </c>
      <c r="B506" s="9" t="s">
        <v>46</v>
      </c>
      <c r="C506" s="39" t="s">
        <v>34</v>
      </c>
      <c r="D506" s="9" t="s">
        <v>95</v>
      </c>
      <c r="E506" s="32" t="s">
        <v>533</v>
      </c>
      <c r="F506" s="108"/>
      <c r="G506" s="108"/>
      <c r="H506" s="108"/>
    </row>
    <row r="507" spans="1:8" ht="12.75">
      <c r="A507" s="16" t="s">
        <v>25</v>
      </c>
      <c r="B507" s="16" t="s">
        <v>17</v>
      </c>
      <c r="C507" s="37"/>
      <c r="D507" s="16"/>
      <c r="E507" s="30" t="s">
        <v>71</v>
      </c>
      <c r="F507" s="103">
        <f>F508</f>
        <v>8302.4</v>
      </c>
      <c r="G507" s="103">
        <f aca="true" t="shared" si="76" ref="G507:H510">G508</f>
        <v>8276.3</v>
      </c>
      <c r="H507" s="103">
        <f t="shared" si="76"/>
        <v>8076.299999999999</v>
      </c>
    </row>
    <row r="508" spans="1:8" ht="22.5">
      <c r="A508" s="9" t="s">
        <v>25</v>
      </c>
      <c r="B508" s="9" t="s">
        <v>17</v>
      </c>
      <c r="C508" s="39" t="s">
        <v>247</v>
      </c>
      <c r="D508" s="9"/>
      <c r="E508" s="32" t="s">
        <v>931</v>
      </c>
      <c r="F508" s="105">
        <f>F509</f>
        <v>8302.4</v>
      </c>
      <c r="G508" s="105">
        <f t="shared" si="76"/>
        <v>8276.3</v>
      </c>
      <c r="H508" s="105">
        <f t="shared" si="76"/>
        <v>8076.299999999999</v>
      </c>
    </row>
    <row r="509" spans="1:8" ht="12.75">
      <c r="A509" s="9" t="s">
        <v>25</v>
      </c>
      <c r="B509" s="9" t="s">
        <v>17</v>
      </c>
      <c r="C509" s="39" t="s">
        <v>209</v>
      </c>
      <c r="D509" s="9"/>
      <c r="E509" s="44" t="s">
        <v>166</v>
      </c>
      <c r="F509" s="105">
        <f>F510</f>
        <v>8302.4</v>
      </c>
      <c r="G509" s="105">
        <f t="shared" si="76"/>
        <v>8276.3</v>
      </c>
      <c r="H509" s="105">
        <f t="shared" si="76"/>
        <v>8076.299999999999</v>
      </c>
    </row>
    <row r="510" spans="1:8" s="5" customFormat="1" ht="33.75">
      <c r="A510" s="9" t="s">
        <v>25</v>
      </c>
      <c r="B510" s="9" t="s">
        <v>17</v>
      </c>
      <c r="C510" s="39" t="s">
        <v>210</v>
      </c>
      <c r="D510" s="9"/>
      <c r="E510" s="32" t="s">
        <v>476</v>
      </c>
      <c r="F510" s="105">
        <f>F511</f>
        <v>8302.4</v>
      </c>
      <c r="G510" s="105">
        <f t="shared" si="76"/>
        <v>8276.3</v>
      </c>
      <c r="H510" s="105">
        <f t="shared" si="76"/>
        <v>8076.299999999999</v>
      </c>
    </row>
    <row r="511" spans="1:8" s="5" customFormat="1" ht="12.75">
      <c r="A511" s="9" t="s">
        <v>25</v>
      </c>
      <c r="B511" s="9" t="s">
        <v>17</v>
      </c>
      <c r="C511" s="39" t="s">
        <v>211</v>
      </c>
      <c r="D511" s="9"/>
      <c r="E511" s="31" t="s">
        <v>362</v>
      </c>
      <c r="F511" s="105">
        <f>F512+F515+F522</f>
        <v>8302.4</v>
      </c>
      <c r="G511" s="105">
        <f>G512+G515+G522</f>
        <v>8276.3</v>
      </c>
      <c r="H511" s="105">
        <f>H512+H515+H522</f>
        <v>8076.299999999999</v>
      </c>
    </row>
    <row r="512" spans="1:8" s="5" customFormat="1" ht="22.5">
      <c r="A512" s="9" t="s">
        <v>25</v>
      </c>
      <c r="B512" s="9" t="s">
        <v>17</v>
      </c>
      <c r="C512" s="39" t="s">
        <v>212</v>
      </c>
      <c r="D512" s="9"/>
      <c r="E512" s="31" t="s">
        <v>213</v>
      </c>
      <c r="F512" s="105">
        <f>F513</f>
        <v>1157.1</v>
      </c>
      <c r="G512" s="105">
        <f>G513</f>
        <v>1131</v>
      </c>
      <c r="H512" s="105">
        <f>H513</f>
        <v>1131</v>
      </c>
    </row>
    <row r="513" spans="1:8" s="5" customFormat="1" ht="45">
      <c r="A513" s="9" t="s">
        <v>25</v>
      </c>
      <c r="B513" s="9" t="s">
        <v>17</v>
      </c>
      <c r="C513" s="39" t="s">
        <v>212</v>
      </c>
      <c r="D513" s="9" t="s">
        <v>93</v>
      </c>
      <c r="E513" s="32" t="s">
        <v>94</v>
      </c>
      <c r="F513" s="105">
        <v>1157.1</v>
      </c>
      <c r="G513" s="105">
        <v>1131</v>
      </c>
      <c r="H513" s="105">
        <v>1131</v>
      </c>
    </row>
    <row r="514" spans="1:8" s="5" customFormat="1" ht="12.75" hidden="1">
      <c r="A514" s="9" t="s">
        <v>25</v>
      </c>
      <c r="B514" s="9" t="s">
        <v>17</v>
      </c>
      <c r="C514" s="39" t="s">
        <v>214</v>
      </c>
      <c r="D514" s="9" t="s">
        <v>135</v>
      </c>
      <c r="E514" s="31" t="s">
        <v>136</v>
      </c>
      <c r="F514" s="105"/>
      <c r="G514" s="105"/>
      <c r="H514" s="105"/>
    </row>
    <row r="515" spans="1:8" s="5" customFormat="1" ht="33.75">
      <c r="A515" s="9" t="s">
        <v>25</v>
      </c>
      <c r="B515" s="9" t="s">
        <v>17</v>
      </c>
      <c r="C515" s="39" t="s">
        <v>215</v>
      </c>
      <c r="D515" s="9"/>
      <c r="E515" s="32" t="s">
        <v>477</v>
      </c>
      <c r="F515" s="108">
        <f>F516+F517+F518</f>
        <v>1794.1</v>
      </c>
      <c r="G515" s="108">
        <f>G516+G517+G518</f>
        <v>1794.1</v>
      </c>
      <c r="H515" s="108">
        <f>H516+H517+H518</f>
        <v>1794.1</v>
      </c>
    </row>
    <row r="516" spans="1:8" s="5" customFormat="1" ht="45">
      <c r="A516" s="9" t="s">
        <v>25</v>
      </c>
      <c r="B516" s="9" t="s">
        <v>17</v>
      </c>
      <c r="C516" s="39" t="s">
        <v>215</v>
      </c>
      <c r="D516" s="9" t="s">
        <v>93</v>
      </c>
      <c r="E516" s="32" t="s">
        <v>94</v>
      </c>
      <c r="F516" s="108">
        <v>1467</v>
      </c>
      <c r="G516" s="108">
        <v>1467</v>
      </c>
      <c r="H516" s="108">
        <v>1467</v>
      </c>
    </row>
    <row r="517" spans="1:8" ht="22.5">
      <c r="A517" s="9" t="s">
        <v>25</v>
      </c>
      <c r="B517" s="9" t="s">
        <v>17</v>
      </c>
      <c r="C517" s="39" t="s">
        <v>215</v>
      </c>
      <c r="D517" s="9" t="s">
        <v>95</v>
      </c>
      <c r="E517" s="32" t="s">
        <v>533</v>
      </c>
      <c r="F517" s="105">
        <v>317.1</v>
      </c>
      <c r="G517" s="105">
        <v>317.1</v>
      </c>
      <c r="H517" s="105">
        <v>317.1</v>
      </c>
    </row>
    <row r="518" spans="1:8" ht="12" customHeight="1">
      <c r="A518" s="9" t="s">
        <v>25</v>
      </c>
      <c r="B518" s="9" t="s">
        <v>17</v>
      </c>
      <c r="C518" s="39" t="s">
        <v>215</v>
      </c>
      <c r="D518" s="9" t="s">
        <v>135</v>
      </c>
      <c r="E518" s="31" t="s">
        <v>136</v>
      </c>
      <c r="F518" s="108">
        <v>10</v>
      </c>
      <c r="G518" s="108">
        <v>10</v>
      </c>
      <c r="H518" s="108">
        <v>10</v>
      </c>
    </row>
    <row r="519" spans="1:8" ht="45" hidden="1">
      <c r="A519" s="9" t="s">
        <v>25</v>
      </c>
      <c r="B519" s="9" t="s">
        <v>17</v>
      </c>
      <c r="C519" s="39" t="s">
        <v>216</v>
      </c>
      <c r="D519" s="9"/>
      <c r="E519" s="32" t="s">
        <v>265</v>
      </c>
      <c r="F519" s="108">
        <f aca="true" t="shared" si="77" ref="F519:H520">F520</f>
        <v>0</v>
      </c>
      <c r="G519" s="108">
        <f t="shared" si="77"/>
        <v>0</v>
      </c>
      <c r="H519" s="108">
        <f t="shared" si="77"/>
        <v>0</v>
      </c>
    </row>
    <row r="520" spans="1:8" ht="22.5" hidden="1">
      <c r="A520" s="9" t="s">
        <v>25</v>
      </c>
      <c r="B520" s="9" t="s">
        <v>17</v>
      </c>
      <c r="C520" s="39" t="s">
        <v>217</v>
      </c>
      <c r="D520" s="9"/>
      <c r="E520" s="46" t="s">
        <v>274</v>
      </c>
      <c r="F520" s="108">
        <f t="shared" si="77"/>
        <v>0</v>
      </c>
      <c r="G520" s="108">
        <f t="shared" si="77"/>
        <v>0</v>
      </c>
      <c r="H520" s="108">
        <f t="shared" si="77"/>
        <v>0</v>
      </c>
    </row>
    <row r="521" spans="1:8" ht="22.5" hidden="1">
      <c r="A521" s="9" t="s">
        <v>25</v>
      </c>
      <c r="B521" s="9" t="s">
        <v>17</v>
      </c>
      <c r="C521" s="39" t="s">
        <v>217</v>
      </c>
      <c r="D521" s="9" t="s">
        <v>95</v>
      </c>
      <c r="E521" s="32" t="s">
        <v>533</v>
      </c>
      <c r="F521" s="108"/>
      <c r="G521" s="108"/>
      <c r="H521" s="108"/>
    </row>
    <row r="522" spans="1:8" ht="33.75">
      <c r="A522" s="9" t="s">
        <v>25</v>
      </c>
      <c r="B522" s="9" t="s">
        <v>17</v>
      </c>
      <c r="C522" s="39" t="s">
        <v>218</v>
      </c>
      <c r="D522" s="9"/>
      <c r="E522" s="32" t="s">
        <v>264</v>
      </c>
      <c r="F522" s="108">
        <f>F523+F524+F525</f>
        <v>5351.2</v>
      </c>
      <c r="G522" s="108">
        <f>G523+G524+G525</f>
        <v>5351.2</v>
      </c>
      <c r="H522" s="108">
        <f>H523+H524+H525</f>
        <v>5151.2</v>
      </c>
    </row>
    <row r="523" spans="1:8" ht="45">
      <c r="A523" s="9" t="s">
        <v>25</v>
      </c>
      <c r="B523" s="9" t="s">
        <v>17</v>
      </c>
      <c r="C523" s="39" t="s">
        <v>218</v>
      </c>
      <c r="D523" s="9" t="s">
        <v>93</v>
      </c>
      <c r="E523" s="32" t="s">
        <v>94</v>
      </c>
      <c r="F523" s="108">
        <v>4070.5</v>
      </c>
      <c r="G523" s="108">
        <v>4070.5</v>
      </c>
      <c r="H523" s="108">
        <v>4070.5</v>
      </c>
    </row>
    <row r="524" spans="1:8" ht="22.5">
      <c r="A524" s="9" t="s">
        <v>25</v>
      </c>
      <c r="B524" s="9" t="s">
        <v>17</v>
      </c>
      <c r="C524" s="39" t="s">
        <v>218</v>
      </c>
      <c r="D524" s="9" t="s">
        <v>95</v>
      </c>
      <c r="E524" s="32" t="s">
        <v>533</v>
      </c>
      <c r="F524" s="108">
        <v>1278.7</v>
      </c>
      <c r="G524" s="108">
        <f>1278.7</f>
        <v>1278.7</v>
      </c>
      <c r="H524" s="108">
        <f>1278.7-200</f>
        <v>1078.7</v>
      </c>
    </row>
    <row r="525" spans="1:8" ht="12.75">
      <c r="A525" s="9" t="s">
        <v>25</v>
      </c>
      <c r="B525" s="9" t="s">
        <v>17</v>
      </c>
      <c r="C525" s="39" t="s">
        <v>218</v>
      </c>
      <c r="D525" s="9" t="s">
        <v>135</v>
      </c>
      <c r="E525" s="31" t="s">
        <v>136</v>
      </c>
      <c r="F525" s="108">
        <v>2</v>
      </c>
      <c r="G525" s="108">
        <v>2</v>
      </c>
      <c r="H525" s="108">
        <v>2</v>
      </c>
    </row>
    <row r="526" spans="1:8" s="5" customFormat="1" ht="12.75">
      <c r="A526" s="16" t="s">
        <v>25</v>
      </c>
      <c r="B526" s="16" t="s">
        <v>18</v>
      </c>
      <c r="C526" s="93"/>
      <c r="D526" s="16"/>
      <c r="E526" s="30" t="s">
        <v>19</v>
      </c>
      <c r="F526" s="118">
        <f>F527</f>
        <v>300</v>
      </c>
      <c r="G526" s="118">
        <f aca="true" t="shared" si="78" ref="G526:H528">G527</f>
        <v>300</v>
      </c>
      <c r="H526" s="118">
        <f t="shared" si="78"/>
        <v>300</v>
      </c>
    </row>
    <row r="527" spans="1:8" s="5" customFormat="1" ht="12.75">
      <c r="A527" s="16" t="s">
        <v>25</v>
      </c>
      <c r="B527" s="16" t="s">
        <v>22</v>
      </c>
      <c r="C527" s="37"/>
      <c r="D527" s="16"/>
      <c r="E527" s="30" t="s">
        <v>23</v>
      </c>
      <c r="F527" s="118">
        <f>F528</f>
        <v>300</v>
      </c>
      <c r="G527" s="118">
        <f t="shared" si="78"/>
        <v>300</v>
      </c>
      <c r="H527" s="118">
        <f t="shared" si="78"/>
        <v>300</v>
      </c>
    </row>
    <row r="528" spans="1:8" ht="22.5">
      <c r="A528" s="9" t="s">
        <v>25</v>
      </c>
      <c r="B528" s="9" t="s">
        <v>22</v>
      </c>
      <c r="C528" s="39" t="s">
        <v>445</v>
      </c>
      <c r="D528" s="9"/>
      <c r="E528" s="32" t="s">
        <v>908</v>
      </c>
      <c r="F528" s="108">
        <f>F529</f>
        <v>300</v>
      </c>
      <c r="G528" s="108">
        <f t="shared" si="78"/>
        <v>300</v>
      </c>
      <c r="H528" s="108">
        <f t="shared" si="78"/>
        <v>300</v>
      </c>
    </row>
    <row r="529" spans="1:8" ht="22.5">
      <c r="A529" s="9" t="s">
        <v>25</v>
      </c>
      <c r="B529" s="9" t="s">
        <v>22</v>
      </c>
      <c r="C529" s="39" t="s">
        <v>963</v>
      </c>
      <c r="D529" s="9"/>
      <c r="E529" s="43" t="s">
        <v>496</v>
      </c>
      <c r="F529" s="108">
        <f>F530+F534</f>
        <v>300</v>
      </c>
      <c r="G529" s="108">
        <f>G530+G534</f>
        <v>300</v>
      </c>
      <c r="H529" s="108">
        <f>H530+H534</f>
        <v>300</v>
      </c>
    </row>
    <row r="530" spans="1:8" ht="33.75">
      <c r="A530" s="9" t="s">
        <v>25</v>
      </c>
      <c r="B530" s="9" t="s">
        <v>22</v>
      </c>
      <c r="C530" s="39" t="s">
        <v>964</v>
      </c>
      <c r="D530" s="9"/>
      <c r="E530" s="32" t="s">
        <v>317</v>
      </c>
      <c r="F530" s="108">
        <f>F531</f>
        <v>200</v>
      </c>
      <c r="G530" s="108">
        <f aca="true" t="shared" si="79" ref="G530:H532">G531</f>
        <v>200</v>
      </c>
      <c r="H530" s="108">
        <f t="shared" si="79"/>
        <v>200</v>
      </c>
    </row>
    <row r="531" spans="1:8" ht="12.75">
      <c r="A531" s="9" t="s">
        <v>25</v>
      </c>
      <c r="B531" s="9" t="s">
        <v>22</v>
      </c>
      <c r="C531" s="39" t="s">
        <v>965</v>
      </c>
      <c r="D531" s="9"/>
      <c r="E531" s="31" t="s">
        <v>362</v>
      </c>
      <c r="F531" s="108">
        <f>F532</f>
        <v>200</v>
      </c>
      <c r="G531" s="108">
        <f t="shared" si="79"/>
        <v>200</v>
      </c>
      <c r="H531" s="108">
        <f t="shared" si="79"/>
        <v>200</v>
      </c>
    </row>
    <row r="532" spans="1:8" ht="22.5">
      <c r="A532" s="9" t="s">
        <v>25</v>
      </c>
      <c r="B532" s="9" t="s">
        <v>22</v>
      </c>
      <c r="C532" s="39" t="s">
        <v>966</v>
      </c>
      <c r="D532" s="9"/>
      <c r="E532" s="32" t="s">
        <v>318</v>
      </c>
      <c r="F532" s="108">
        <f>F533</f>
        <v>200</v>
      </c>
      <c r="G532" s="108">
        <f t="shared" si="79"/>
        <v>200</v>
      </c>
      <c r="H532" s="108">
        <f t="shared" si="79"/>
        <v>200</v>
      </c>
    </row>
    <row r="533" spans="1:8" ht="22.5">
      <c r="A533" s="9" t="s">
        <v>25</v>
      </c>
      <c r="B533" s="9" t="s">
        <v>22</v>
      </c>
      <c r="C533" s="39" t="s">
        <v>966</v>
      </c>
      <c r="D533" s="9" t="s">
        <v>95</v>
      </c>
      <c r="E533" s="32" t="s">
        <v>533</v>
      </c>
      <c r="F533" s="108">
        <v>200</v>
      </c>
      <c r="G533" s="108">
        <v>200</v>
      </c>
      <c r="H533" s="108">
        <v>200</v>
      </c>
    </row>
    <row r="534" spans="1:8" ht="33.75">
      <c r="A534" s="9" t="s">
        <v>25</v>
      </c>
      <c r="B534" s="9" t="s">
        <v>22</v>
      </c>
      <c r="C534" s="39" t="s">
        <v>967</v>
      </c>
      <c r="D534" s="9"/>
      <c r="E534" s="32" t="s">
        <v>320</v>
      </c>
      <c r="F534" s="108">
        <f>F535</f>
        <v>100</v>
      </c>
      <c r="G534" s="108">
        <f aca="true" t="shared" si="80" ref="G534:H536">G535</f>
        <v>100</v>
      </c>
      <c r="H534" s="108">
        <f t="shared" si="80"/>
        <v>100</v>
      </c>
    </row>
    <row r="535" spans="1:8" ht="12.75">
      <c r="A535" s="9" t="s">
        <v>25</v>
      </c>
      <c r="B535" s="9" t="s">
        <v>22</v>
      </c>
      <c r="C535" s="39" t="s">
        <v>968</v>
      </c>
      <c r="D535" s="9"/>
      <c r="E535" s="31" t="s">
        <v>362</v>
      </c>
      <c r="F535" s="108">
        <f>F536</f>
        <v>100</v>
      </c>
      <c r="G535" s="108">
        <f t="shared" si="80"/>
        <v>100</v>
      </c>
      <c r="H535" s="108">
        <f t="shared" si="80"/>
        <v>100</v>
      </c>
    </row>
    <row r="536" spans="1:8" ht="33.75">
      <c r="A536" s="9" t="s">
        <v>25</v>
      </c>
      <c r="B536" s="9" t="s">
        <v>22</v>
      </c>
      <c r="C536" s="39" t="s">
        <v>969</v>
      </c>
      <c r="D536" s="9"/>
      <c r="E536" s="32" t="s">
        <v>319</v>
      </c>
      <c r="F536" s="108">
        <f>F537</f>
        <v>100</v>
      </c>
      <c r="G536" s="108">
        <f t="shared" si="80"/>
        <v>100</v>
      </c>
      <c r="H536" s="108">
        <f t="shared" si="80"/>
        <v>100</v>
      </c>
    </row>
    <row r="537" spans="1:8" ht="22.5">
      <c r="A537" s="9" t="s">
        <v>25</v>
      </c>
      <c r="B537" s="9" t="s">
        <v>22</v>
      </c>
      <c r="C537" s="39" t="s">
        <v>969</v>
      </c>
      <c r="D537" s="9" t="s">
        <v>95</v>
      </c>
      <c r="E537" s="32" t="s">
        <v>533</v>
      </c>
      <c r="F537" s="108">
        <v>100</v>
      </c>
      <c r="G537" s="108">
        <v>100</v>
      </c>
      <c r="H537" s="108">
        <v>100</v>
      </c>
    </row>
    <row r="538" spans="1:8" ht="12.75">
      <c r="A538" s="9" t="s">
        <v>25</v>
      </c>
      <c r="B538" s="16" t="s">
        <v>70</v>
      </c>
      <c r="C538" s="37"/>
      <c r="D538" s="16"/>
      <c r="E538" s="30" t="s">
        <v>63</v>
      </c>
      <c r="F538" s="118">
        <f>F539+F554</f>
        <v>7565.6</v>
      </c>
      <c r="G538" s="118">
        <f>G539+G554</f>
        <v>4647.6</v>
      </c>
      <c r="H538" s="118">
        <f>H539+H554</f>
        <v>4297.6</v>
      </c>
    </row>
    <row r="539" spans="1:8" ht="12.75">
      <c r="A539" s="9" t="s">
        <v>25</v>
      </c>
      <c r="B539" s="16" t="s">
        <v>81</v>
      </c>
      <c r="C539" s="37"/>
      <c r="D539" s="16"/>
      <c r="E539" s="33" t="s">
        <v>82</v>
      </c>
      <c r="F539" s="118">
        <f>F540</f>
        <v>6925.6</v>
      </c>
      <c r="G539" s="118">
        <f>G540</f>
        <v>4007.6</v>
      </c>
      <c r="H539" s="118">
        <f>H540</f>
        <v>3707.6</v>
      </c>
    </row>
    <row r="540" spans="1:8" ht="22.5">
      <c r="A540" s="9" t="s">
        <v>25</v>
      </c>
      <c r="B540" s="9" t="s">
        <v>81</v>
      </c>
      <c r="C540" s="39" t="s">
        <v>219</v>
      </c>
      <c r="D540" s="9"/>
      <c r="E540" s="31" t="s">
        <v>933</v>
      </c>
      <c r="F540" s="108">
        <f>F547+F541</f>
        <v>6925.6</v>
      </c>
      <c r="G540" s="108">
        <f>G547+G541</f>
        <v>4007.6</v>
      </c>
      <c r="H540" s="108">
        <f>H547+H541</f>
        <v>3707.6</v>
      </c>
    </row>
    <row r="541" spans="1:8" ht="12.75" hidden="1">
      <c r="A541" s="9" t="s">
        <v>25</v>
      </c>
      <c r="B541" s="9" t="s">
        <v>81</v>
      </c>
      <c r="C541" s="40" t="s">
        <v>224</v>
      </c>
      <c r="D541" s="17"/>
      <c r="E541" s="43" t="s">
        <v>457</v>
      </c>
      <c r="F541" s="108">
        <f>F542</f>
        <v>0</v>
      </c>
      <c r="G541" s="108">
        <f aca="true" t="shared" si="81" ref="G541:H545">G542</f>
        <v>0</v>
      </c>
      <c r="H541" s="108">
        <f t="shared" si="81"/>
        <v>0</v>
      </c>
    </row>
    <row r="542" spans="1:8" ht="33.75" hidden="1">
      <c r="A542" s="9" t="s">
        <v>25</v>
      </c>
      <c r="B542" s="9" t="s">
        <v>81</v>
      </c>
      <c r="C542" s="40" t="s">
        <v>225</v>
      </c>
      <c r="D542" s="17"/>
      <c r="E542" s="31" t="s">
        <v>459</v>
      </c>
      <c r="F542" s="108">
        <f>F543</f>
        <v>0</v>
      </c>
      <c r="G542" s="108">
        <f t="shared" si="81"/>
        <v>0</v>
      </c>
      <c r="H542" s="108">
        <f t="shared" si="81"/>
        <v>0</v>
      </c>
    </row>
    <row r="543" spans="1:8" ht="12.75" hidden="1">
      <c r="A543" s="9" t="s">
        <v>25</v>
      </c>
      <c r="B543" s="9" t="s">
        <v>81</v>
      </c>
      <c r="C543" s="40" t="s">
        <v>226</v>
      </c>
      <c r="D543" s="17"/>
      <c r="E543" s="31" t="s">
        <v>362</v>
      </c>
      <c r="F543" s="108">
        <f>F544</f>
        <v>0</v>
      </c>
      <c r="G543" s="108">
        <f t="shared" si="81"/>
        <v>0</v>
      </c>
      <c r="H543" s="108">
        <f t="shared" si="81"/>
        <v>0</v>
      </c>
    </row>
    <row r="544" spans="1:8" ht="33.75" hidden="1">
      <c r="A544" s="9" t="s">
        <v>25</v>
      </c>
      <c r="B544" s="9" t="s">
        <v>81</v>
      </c>
      <c r="C544" s="40" t="s">
        <v>227</v>
      </c>
      <c r="D544" s="17"/>
      <c r="E544" s="31" t="s">
        <v>459</v>
      </c>
      <c r="F544" s="108">
        <f>F545</f>
        <v>0</v>
      </c>
      <c r="G544" s="108">
        <f t="shared" si="81"/>
        <v>0</v>
      </c>
      <c r="H544" s="108">
        <f t="shared" si="81"/>
        <v>0</v>
      </c>
    </row>
    <row r="545" spans="1:8" ht="12.75" hidden="1">
      <c r="A545" s="9" t="s">
        <v>25</v>
      </c>
      <c r="B545" s="9" t="s">
        <v>81</v>
      </c>
      <c r="C545" s="40" t="s">
        <v>228</v>
      </c>
      <c r="D545" s="17"/>
      <c r="E545" s="31" t="s">
        <v>167</v>
      </c>
      <c r="F545" s="108">
        <f>F546</f>
        <v>0</v>
      </c>
      <c r="G545" s="108">
        <f t="shared" si="81"/>
        <v>0</v>
      </c>
      <c r="H545" s="108">
        <f t="shared" si="81"/>
        <v>0</v>
      </c>
    </row>
    <row r="546" spans="1:8" ht="22.5" hidden="1">
      <c r="A546" s="9" t="s">
        <v>25</v>
      </c>
      <c r="B546" s="9" t="s">
        <v>81</v>
      </c>
      <c r="C546" s="40" t="s">
        <v>228</v>
      </c>
      <c r="D546" s="9" t="s">
        <v>95</v>
      </c>
      <c r="E546" s="32" t="s">
        <v>96</v>
      </c>
      <c r="F546" s="108">
        <v>0</v>
      </c>
      <c r="G546" s="108">
        <v>0</v>
      </c>
      <c r="H546" s="108">
        <v>0</v>
      </c>
    </row>
    <row r="547" spans="1:8" ht="22.5">
      <c r="A547" s="9" t="s">
        <v>25</v>
      </c>
      <c r="B547" s="9" t="s">
        <v>81</v>
      </c>
      <c r="C547" s="39" t="s">
        <v>220</v>
      </c>
      <c r="D547" s="9"/>
      <c r="E547" s="31" t="s">
        <v>350</v>
      </c>
      <c r="F547" s="108">
        <f>F548</f>
        <v>6925.6</v>
      </c>
      <c r="G547" s="108">
        <f aca="true" t="shared" si="82" ref="G547:H550">G548</f>
        <v>4007.6</v>
      </c>
      <c r="H547" s="108">
        <f t="shared" si="82"/>
        <v>3707.6</v>
      </c>
    </row>
    <row r="548" spans="1:8" ht="12.75">
      <c r="A548" s="9" t="s">
        <v>25</v>
      </c>
      <c r="B548" s="9" t="s">
        <v>81</v>
      </c>
      <c r="C548" s="39" t="s">
        <v>221</v>
      </c>
      <c r="D548" s="9"/>
      <c r="E548" s="31" t="s">
        <v>454</v>
      </c>
      <c r="F548" s="108">
        <f>F549</f>
        <v>6925.6</v>
      </c>
      <c r="G548" s="108">
        <f t="shared" si="82"/>
        <v>4007.6</v>
      </c>
      <c r="H548" s="108">
        <f t="shared" si="82"/>
        <v>3707.6</v>
      </c>
    </row>
    <row r="549" spans="1:8" ht="12.75">
      <c r="A549" s="9" t="s">
        <v>25</v>
      </c>
      <c r="B549" s="9" t="s">
        <v>81</v>
      </c>
      <c r="C549" s="39" t="s">
        <v>222</v>
      </c>
      <c r="D549" s="9"/>
      <c r="E549" s="31" t="s">
        <v>362</v>
      </c>
      <c r="F549" s="108">
        <f>F550+F552</f>
        <v>6925.6</v>
      </c>
      <c r="G549" s="108">
        <f>G550+G552</f>
        <v>4007.6</v>
      </c>
      <c r="H549" s="108">
        <f>H550+H552</f>
        <v>3707.6</v>
      </c>
    </row>
    <row r="550" spans="1:8" ht="22.5">
      <c r="A550" s="9" t="s">
        <v>25</v>
      </c>
      <c r="B550" s="9" t="s">
        <v>81</v>
      </c>
      <c r="C550" s="39" t="s">
        <v>223</v>
      </c>
      <c r="D550" s="9"/>
      <c r="E550" s="31" t="s">
        <v>455</v>
      </c>
      <c r="F550" s="108">
        <f>F551</f>
        <v>4007.6</v>
      </c>
      <c r="G550" s="108">
        <f t="shared" si="82"/>
        <v>4007.6</v>
      </c>
      <c r="H550" s="108">
        <f t="shared" si="82"/>
        <v>3707.6</v>
      </c>
    </row>
    <row r="551" spans="1:8" ht="22.5">
      <c r="A551" s="9" t="s">
        <v>25</v>
      </c>
      <c r="B551" s="9" t="s">
        <v>81</v>
      </c>
      <c r="C551" s="39" t="s">
        <v>223</v>
      </c>
      <c r="D551" s="9" t="s">
        <v>137</v>
      </c>
      <c r="E551" s="32" t="s">
        <v>450</v>
      </c>
      <c r="F551" s="108">
        <v>4007.6</v>
      </c>
      <c r="G551" s="108">
        <f>4007.6</f>
        <v>4007.6</v>
      </c>
      <c r="H551" s="108">
        <f>4007.6-300</f>
        <v>3707.6</v>
      </c>
    </row>
    <row r="552" spans="1:8" ht="12.75">
      <c r="A552" s="9" t="s">
        <v>25</v>
      </c>
      <c r="B552" s="9" t="s">
        <v>81</v>
      </c>
      <c r="C552" s="39" t="s">
        <v>934</v>
      </c>
      <c r="D552" s="9"/>
      <c r="E552" s="160" t="s">
        <v>748</v>
      </c>
      <c r="F552" s="108">
        <f>F553</f>
        <v>2918</v>
      </c>
      <c r="G552" s="108">
        <f>G553</f>
        <v>0</v>
      </c>
      <c r="H552" s="108">
        <f>H553</f>
        <v>0</v>
      </c>
    </row>
    <row r="553" spans="1:8" ht="22.5">
      <c r="A553" s="9" t="s">
        <v>25</v>
      </c>
      <c r="B553" s="9" t="s">
        <v>81</v>
      </c>
      <c r="C553" s="39" t="s">
        <v>934</v>
      </c>
      <c r="D553" s="9" t="s">
        <v>137</v>
      </c>
      <c r="E553" s="32" t="s">
        <v>450</v>
      </c>
      <c r="F553" s="108">
        <f>2818+100</f>
        <v>2918</v>
      </c>
      <c r="G553" s="108">
        <v>0</v>
      </c>
      <c r="H553" s="108">
        <v>0</v>
      </c>
    </row>
    <row r="554" spans="1:8" s="5" customFormat="1" ht="12.75">
      <c r="A554" s="16" t="s">
        <v>25</v>
      </c>
      <c r="B554" s="16" t="s">
        <v>385</v>
      </c>
      <c r="C554" s="37"/>
      <c r="D554" s="16"/>
      <c r="E554" s="30" t="s">
        <v>386</v>
      </c>
      <c r="F554" s="118">
        <f aca="true" t="shared" si="83" ref="F554:H558">F555</f>
        <v>640</v>
      </c>
      <c r="G554" s="118">
        <f t="shared" si="83"/>
        <v>640</v>
      </c>
      <c r="H554" s="118">
        <f t="shared" si="83"/>
        <v>590</v>
      </c>
    </row>
    <row r="555" spans="1:8" ht="22.5">
      <c r="A555" s="9" t="s">
        <v>25</v>
      </c>
      <c r="B555" s="9" t="s">
        <v>385</v>
      </c>
      <c r="C555" s="39" t="s">
        <v>219</v>
      </c>
      <c r="D555" s="9"/>
      <c r="E555" s="31" t="s">
        <v>933</v>
      </c>
      <c r="F555" s="108">
        <f t="shared" si="83"/>
        <v>640</v>
      </c>
      <c r="G555" s="108">
        <f t="shared" si="83"/>
        <v>640</v>
      </c>
      <c r="H555" s="108">
        <f t="shared" si="83"/>
        <v>590</v>
      </c>
    </row>
    <row r="556" spans="1:8" ht="12.75">
      <c r="A556" s="9" t="s">
        <v>25</v>
      </c>
      <c r="B556" s="9" t="s">
        <v>385</v>
      </c>
      <c r="C556" s="40" t="s">
        <v>224</v>
      </c>
      <c r="D556" s="17"/>
      <c r="E556" s="43" t="s">
        <v>457</v>
      </c>
      <c r="F556" s="108">
        <f t="shared" si="83"/>
        <v>640</v>
      </c>
      <c r="G556" s="108">
        <f t="shared" si="83"/>
        <v>640</v>
      </c>
      <c r="H556" s="108">
        <f t="shared" si="83"/>
        <v>590</v>
      </c>
    </row>
    <row r="557" spans="1:8" ht="33.75">
      <c r="A557" s="9" t="s">
        <v>25</v>
      </c>
      <c r="B557" s="9" t="s">
        <v>385</v>
      </c>
      <c r="C557" s="40" t="s">
        <v>225</v>
      </c>
      <c r="D557" s="17"/>
      <c r="E557" s="31" t="s">
        <v>459</v>
      </c>
      <c r="F557" s="108">
        <f t="shared" si="83"/>
        <v>640</v>
      </c>
      <c r="G557" s="108">
        <f t="shared" si="83"/>
        <v>640</v>
      </c>
      <c r="H557" s="108">
        <f t="shared" si="83"/>
        <v>590</v>
      </c>
    </row>
    <row r="558" spans="1:8" ht="12.75">
      <c r="A558" s="9" t="s">
        <v>25</v>
      </c>
      <c r="B558" s="9" t="s">
        <v>385</v>
      </c>
      <c r="C558" s="40" t="s">
        <v>226</v>
      </c>
      <c r="D558" s="17"/>
      <c r="E558" s="31" t="s">
        <v>362</v>
      </c>
      <c r="F558" s="108">
        <f t="shared" si="83"/>
        <v>640</v>
      </c>
      <c r="G558" s="108">
        <f t="shared" si="83"/>
        <v>640</v>
      </c>
      <c r="H558" s="108">
        <f t="shared" si="83"/>
        <v>590</v>
      </c>
    </row>
    <row r="559" spans="1:8" ht="33.75">
      <c r="A559" s="9" t="s">
        <v>25</v>
      </c>
      <c r="B559" s="9" t="s">
        <v>385</v>
      </c>
      <c r="C559" s="40" t="s">
        <v>227</v>
      </c>
      <c r="D559" s="17"/>
      <c r="E559" s="31" t="s">
        <v>459</v>
      </c>
      <c r="F559" s="108">
        <f>F561+F560+F562</f>
        <v>640</v>
      </c>
      <c r="G559" s="108">
        <f>G561+G560+G562</f>
        <v>640</v>
      </c>
      <c r="H559" s="108">
        <f>H561+H560+H562</f>
        <v>590</v>
      </c>
    </row>
    <row r="560" spans="1:8" ht="45">
      <c r="A560" s="9" t="s">
        <v>25</v>
      </c>
      <c r="B560" s="9" t="s">
        <v>385</v>
      </c>
      <c r="C560" s="40" t="s">
        <v>227</v>
      </c>
      <c r="D560" s="9" t="s">
        <v>93</v>
      </c>
      <c r="E560" s="32" t="s">
        <v>94</v>
      </c>
      <c r="F560" s="108">
        <v>470</v>
      </c>
      <c r="G560" s="108">
        <f>470</f>
        <v>470</v>
      </c>
      <c r="H560" s="108">
        <f>470-50</f>
        <v>420</v>
      </c>
    </row>
    <row r="561" spans="1:8" ht="22.5">
      <c r="A561" s="9" t="s">
        <v>25</v>
      </c>
      <c r="B561" s="9" t="s">
        <v>385</v>
      </c>
      <c r="C561" s="40" t="s">
        <v>227</v>
      </c>
      <c r="D561" s="9" t="s">
        <v>95</v>
      </c>
      <c r="E561" s="32" t="s">
        <v>533</v>
      </c>
      <c r="F561" s="108">
        <v>130</v>
      </c>
      <c r="G561" s="108">
        <f>130</f>
        <v>130</v>
      </c>
      <c r="H561" s="108">
        <f>130</f>
        <v>130</v>
      </c>
    </row>
    <row r="562" spans="1:9" ht="12.75">
      <c r="A562" s="9" t="s">
        <v>25</v>
      </c>
      <c r="B562" s="9" t="s">
        <v>385</v>
      </c>
      <c r="C562" s="40" t="s">
        <v>227</v>
      </c>
      <c r="D562" s="9" t="s">
        <v>135</v>
      </c>
      <c r="E562" s="31" t="s">
        <v>136</v>
      </c>
      <c r="F562" s="108">
        <v>40</v>
      </c>
      <c r="G562" s="108">
        <v>40</v>
      </c>
      <c r="H562" s="108">
        <v>40</v>
      </c>
      <c r="I562" s="167"/>
    </row>
    <row r="563" spans="1:8" ht="22.5">
      <c r="A563" s="16" t="s">
        <v>48</v>
      </c>
      <c r="B563" s="16"/>
      <c r="C563" s="37"/>
      <c r="D563" s="16"/>
      <c r="E563" s="30" t="s">
        <v>86</v>
      </c>
      <c r="F563" s="103">
        <f>F572+F686+F564</f>
        <v>207581</v>
      </c>
      <c r="G563" s="103">
        <f>G572+G686+G564</f>
        <v>207925.19999999998</v>
      </c>
      <c r="H563" s="103">
        <f>H572+H686+H564</f>
        <v>205175.19999999998</v>
      </c>
    </row>
    <row r="564" spans="1:8" ht="12.75">
      <c r="A564" s="16" t="s">
        <v>48</v>
      </c>
      <c r="B564" s="16" t="s">
        <v>515</v>
      </c>
      <c r="C564" s="37"/>
      <c r="D564" s="16"/>
      <c r="E564" s="30" t="s">
        <v>58</v>
      </c>
      <c r="F564" s="103">
        <f aca="true" t="shared" si="84" ref="F564:H570">F565</f>
        <v>150</v>
      </c>
      <c r="G564" s="103">
        <f t="shared" si="84"/>
        <v>150</v>
      </c>
      <c r="H564" s="103">
        <f t="shared" si="84"/>
        <v>100</v>
      </c>
    </row>
    <row r="565" spans="1:8" ht="12.75">
      <c r="A565" s="16" t="s">
        <v>48</v>
      </c>
      <c r="B565" s="16" t="s">
        <v>97</v>
      </c>
      <c r="C565" s="37"/>
      <c r="D565" s="16"/>
      <c r="E565" s="30" t="s">
        <v>134</v>
      </c>
      <c r="F565" s="103">
        <f t="shared" si="84"/>
        <v>150</v>
      </c>
      <c r="G565" s="103">
        <f t="shared" si="84"/>
        <v>150</v>
      </c>
      <c r="H565" s="103">
        <f t="shared" si="84"/>
        <v>100</v>
      </c>
    </row>
    <row r="566" spans="1:8" ht="33.75">
      <c r="A566" s="9" t="s">
        <v>48</v>
      </c>
      <c r="B566" s="9" t="s">
        <v>97</v>
      </c>
      <c r="C566" s="93">
        <v>1200000000</v>
      </c>
      <c r="D566" s="9"/>
      <c r="E566" s="34" t="s">
        <v>935</v>
      </c>
      <c r="F566" s="105">
        <f t="shared" si="84"/>
        <v>150</v>
      </c>
      <c r="G566" s="105">
        <f t="shared" si="84"/>
        <v>150</v>
      </c>
      <c r="H566" s="105">
        <f t="shared" si="84"/>
        <v>100</v>
      </c>
    </row>
    <row r="567" spans="1:8" ht="22.5">
      <c r="A567" s="9" t="s">
        <v>48</v>
      </c>
      <c r="B567" s="9" t="s">
        <v>97</v>
      </c>
      <c r="C567" s="93">
        <v>1250000000</v>
      </c>
      <c r="D567" s="9"/>
      <c r="E567" s="45" t="s">
        <v>171</v>
      </c>
      <c r="F567" s="105">
        <f t="shared" si="84"/>
        <v>150</v>
      </c>
      <c r="G567" s="105">
        <f t="shared" si="84"/>
        <v>150</v>
      </c>
      <c r="H567" s="105">
        <f t="shared" si="84"/>
        <v>100</v>
      </c>
    </row>
    <row r="568" spans="1:8" ht="22.5">
      <c r="A568" s="9" t="s">
        <v>48</v>
      </c>
      <c r="B568" s="9" t="s">
        <v>97</v>
      </c>
      <c r="C568" s="93">
        <v>1250200000</v>
      </c>
      <c r="D568" s="9"/>
      <c r="E568" s="34" t="s">
        <v>60</v>
      </c>
      <c r="F568" s="105">
        <f t="shared" si="84"/>
        <v>150</v>
      </c>
      <c r="G568" s="105">
        <f t="shared" si="84"/>
        <v>150</v>
      </c>
      <c r="H568" s="105">
        <f t="shared" si="84"/>
        <v>100</v>
      </c>
    </row>
    <row r="569" spans="1:8" ht="12.75">
      <c r="A569" s="9" t="s">
        <v>48</v>
      </c>
      <c r="B569" s="9" t="s">
        <v>97</v>
      </c>
      <c r="C569" s="93">
        <v>1250220000</v>
      </c>
      <c r="D569" s="9"/>
      <c r="E569" s="31" t="s">
        <v>362</v>
      </c>
      <c r="F569" s="105">
        <f t="shared" si="84"/>
        <v>150</v>
      </c>
      <c r="G569" s="105">
        <f t="shared" si="84"/>
        <v>150</v>
      </c>
      <c r="H569" s="105">
        <f t="shared" si="84"/>
        <v>100</v>
      </c>
    </row>
    <row r="570" spans="1:8" ht="12.75">
      <c r="A570" s="9" t="s">
        <v>48</v>
      </c>
      <c r="B570" s="9" t="s">
        <v>97</v>
      </c>
      <c r="C570" s="93">
        <v>1250220010</v>
      </c>
      <c r="D570" s="9"/>
      <c r="E570" s="34" t="s">
        <v>349</v>
      </c>
      <c r="F570" s="105">
        <f>F571</f>
        <v>150</v>
      </c>
      <c r="G570" s="105">
        <f t="shared" si="84"/>
        <v>150</v>
      </c>
      <c r="H570" s="105">
        <f t="shared" si="84"/>
        <v>100</v>
      </c>
    </row>
    <row r="571" spans="1:8" ht="22.5">
      <c r="A571" s="9" t="s">
        <v>48</v>
      </c>
      <c r="B571" s="9" t="s">
        <v>97</v>
      </c>
      <c r="C571" s="93">
        <v>1250220010</v>
      </c>
      <c r="D571" s="9" t="s">
        <v>137</v>
      </c>
      <c r="E571" s="32" t="s">
        <v>450</v>
      </c>
      <c r="F571" s="105">
        <v>150</v>
      </c>
      <c r="G571" s="105">
        <v>150</v>
      </c>
      <c r="H571" s="105">
        <v>100</v>
      </c>
    </row>
    <row r="572" spans="1:8" ht="12.75">
      <c r="A572" s="16" t="s">
        <v>48</v>
      </c>
      <c r="B572" s="16" t="s">
        <v>11</v>
      </c>
      <c r="C572" s="37"/>
      <c r="D572" s="16"/>
      <c r="E572" s="30" t="s">
        <v>12</v>
      </c>
      <c r="F572" s="103">
        <f>F573+F594+F640+F647+F659+F624</f>
        <v>203999</v>
      </c>
      <c r="G572" s="103">
        <f>G573+G594+G640+G647+G659+G624</f>
        <v>204343.19999999998</v>
      </c>
      <c r="H572" s="103">
        <f>H573+H594+H640+H647+H659+H624</f>
        <v>201643.19999999998</v>
      </c>
    </row>
    <row r="573" spans="1:8" ht="12.75">
      <c r="A573" s="16" t="s">
        <v>48</v>
      </c>
      <c r="B573" s="16" t="s">
        <v>49</v>
      </c>
      <c r="C573" s="37"/>
      <c r="D573" s="16"/>
      <c r="E573" s="30" t="s">
        <v>50</v>
      </c>
      <c r="F573" s="103">
        <f aca="true" t="shared" si="85" ref="F573:H574">F574</f>
        <v>73181.4</v>
      </c>
      <c r="G573" s="103">
        <f t="shared" si="85"/>
        <v>73183.7</v>
      </c>
      <c r="H573" s="103">
        <f t="shared" si="85"/>
        <v>72083.7</v>
      </c>
    </row>
    <row r="574" spans="1:8" ht="33.75">
      <c r="A574" s="9" t="s">
        <v>48</v>
      </c>
      <c r="B574" s="9" t="s">
        <v>49</v>
      </c>
      <c r="C574" s="39" t="s">
        <v>230</v>
      </c>
      <c r="D574" s="35"/>
      <c r="E574" s="34" t="s">
        <v>935</v>
      </c>
      <c r="F574" s="108">
        <f t="shared" si="85"/>
        <v>73181.4</v>
      </c>
      <c r="G574" s="108">
        <f t="shared" si="85"/>
        <v>73183.7</v>
      </c>
      <c r="H574" s="108">
        <f t="shared" si="85"/>
        <v>72083.7</v>
      </c>
    </row>
    <row r="575" spans="1:8" s="5" customFormat="1" ht="12.75">
      <c r="A575" s="9" t="s">
        <v>48</v>
      </c>
      <c r="B575" s="9" t="s">
        <v>49</v>
      </c>
      <c r="C575" s="39" t="s">
        <v>231</v>
      </c>
      <c r="D575" s="35"/>
      <c r="E575" s="45" t="s">
        <v>169</v>
      </c>
      <c r="F575" s="108">
        <f>F576+F587</f>
        <v>73181.4</v>
      </c>
      <c r="G575" s="108">
        <f>G576+G587</f>
        <v>73183.7</v>
      </c>
      <c r="H575" s="108">
        <f>H576+H587</f>
        <v>72083.7</v>
      </c>
    </row>
    <row r="576" spans="1:8" ht="22.5">
      <c r="A576" s="9" t="s">
        <v>48</v>
      </c>
      <c r="B576" s="9" t="s">
        <v>49</v>
      </c>
      <c r="C576" s="39" t="s">
        <v>232</v>
      </c>
      <c r="D576" s="35"/>
      <c r="E576" s="34" t="s">
        <v>335</v>
      </c>
      <c r="F576" s="108">
        <f>F577</f>
        <v>34531.7</v>
      </c>
      <c r="G576" s="108">
        <f>G577</f>
        <v>34531.7</v>
      </c>
      <c r="H576" s="108">
        <f>H577</f>
        <v>33431.7</v>
      </c>
    </row>
    <row r="577" spans="1:8" ht="12.75">
      <c r="A577" s="9" t="s">
        <v>48</v>
      </c>
      <c r="B577" s="9" t="s">
        <v>49</v>
      </c>
      <c r="C577" s="39" t="s">
        <v>233</v>
      </c>
      <c r="D577" s="35"/>
      <c r="E577" s="31" t="s">
        <v>362</v>
      </c>
      <c r="F577" s="108">
        <f>F578+F580+F582+F584</f>
        <v>34531.7</v>
      </c>
      <c r="G577" s="108">
        <f>G578+G580+G582+G584</f>
        <v>34531.7</v>
      </c>
      <c r="H577" s="108">
        <f>H578+H580+H582+H584</f>
        <v>33431.7</v>
      </c>
    </row>
    <row r="578" spans="1:8" ht="12.75">
      <c r="A578" s="9" t="s">
        <v>48</v>
      </c>
      <c r="B578" s="9" t="s">
        <v>49</v>
      </c>
      <c r="C578" s="39" t="s">
        <v>234</v>
      </c>
      <c r="D578" s="35"/>
      <c r="E578" s="34" t="s">
        <v>336</v>
      </c>
      <c r="F578" s="108">
        <f>F579</f>
        <v>34359.7</v>
      </c>
      <c r="G578" s="108">
        <f>G579</f>
        <v>34531.7</v>
      </c>
      <c r="H578" s="108">
        <f>H579</f>
        <v>33431.7</v>
      </c>
    </row>
    <row r="579" spans="1:8" ht="22.5">
      <c r="A579" s="9" t="s">
        <v>48</v>
      </c>
      <c r="B579" s="9" t="s">
        <v>49</v>
      </c>
      <c r="C579" s="39" t="s">
        <v>234</v>
      </c>
      <c r="D579" s="35">
        <v>600</v>
      </c>
      <c r="E579" s="32" t="s">
        <v>478</v>
      </c>
      <c r="F579" s="108">
        <v>34359.7</v>
      </c>
      <c r="G579" s="108">
        <f>34531.7</f>
        <v>34531.7</v>
      </c>
      <c r="H579" s="108">
        <f>34531.7-1100</f>
        <v>33431.7</v>
      </c>
    </row>
    <row r="580" spans="1:8" ht="12.75">
      <c r="A580" s="9" t="s">
        <v>48</v>
      </c>
      <c r="B580" s="9" t="s">
        <v>49</v>
      </c>
      <c r="C580" s="39" t="s">
        <v>668</v>
      </c>
      <c r="D580" s="35"/>
      <c r="E580" s="160" t="s">
        <v>748</v>
      </c>
      <c r="F580" s="108">
        <f>F581</f>
        <v>172</v>
      </c>
      <c r="G580" s="108">
        <f>G581</f>
        <v>0</v>
      </c>
      <c r="H580" s="108">
        <f>H581</f>
        <v>0</v>
      </c>
    </row>
    <row r="581" spans="1:9" ht="20.25" customHeight="1">
      <c r="A581" s="9" t="s">
        <v>48</v>
      </c>
      <c r="B581" s="9" t="s">
        <v>49</v>
      </c>
      <c r="C581" s="39" t="s">
        <v>668</v>
      </c>
      <c r="D581" s="35">
        <v>600</v>
      </c>
      <c r="E581" s="32" t="s">
        <v>478</v>
      </c>
      <c r="F581" s="108">
        <v>172</v>
      </c>
      <c r="G581" s="108">
        <v>0</v>
      </c>
      <c r="H581" s="108">
        <v>0</v>
      </c>
      <c r="I581" s="167"/>
    </row>
    <row r="582" spans="1:8" ht="0.75" customHeight="1" hidden="1">
      <c r="A582" s="9" t="s">
        <v>48</v>
      </c>
      <c r="B582" s="9" t="s">
        <v>49</v>
      </c>
      <c r="C582" s="39" t="s">
        <v>768</v>
      </c>
      <c r="D582" s="35"/>
      <c r="E582" s="34" t="s">
        <v>52</v>
      </c>
      <c r="F582" s="108">
        <f>F583</f>
        <v>0</v>
      </c>
      <c r="G582" s="108">
        <f>G583</f>
        <v>0</v>
      </c>
      <c r="H582" s="108">
        <f>H583</f>
        <v>0</v>
      </c>
    </row>
    <row r="583" spans="1:9" ht="22.5" hidden="1">
      <c r="A583" s="9" t="s">
        <v>48</v>
      </c>
      <c r="B583" s="9" t="s">
        <v>49</v>
      </c>
      <c r="C583" s="39" t="s">
        <v>768</v>
      </c>
      <c r="D583" s="35">
        <v>600</v>
      </c>
      <c r="E583" s="32" t="s">
        <v>478</v>
      </c>
      <c r="F583" s="108"/>
      <c r="G583" s="108"/>
      <c r="H583" s="108"/>
      <c r="I583" s="167"/>
    </row>
    <row r="584" spans="1:9" ht="33.75" hidden="1">
      <c r="A584" s="9" t="s">
        <v>48</v>
      </c>
      <c r="B584" s="9" t="s">
        <v>49</v>
      </c>
      <c r="C584" s="93" t="s">
        <v>770</v>
      </c>
      <c r="D584" s="35"/>
      <c r="E584" s="32" t="s">
        <v>417</v>
      </c>
      <c r="F584" s="108">
        <f aca="true" t="shared" si="86" ref="F584:H585">F585</f>
        <v>0</v>
      </c>
      <c r="G584" s="108">
        <f t="shared" si="86"/>
        <v>0</v>
      </c>
      <c r="H584" s="108">
        <f t="shared" si="86"/>
        <v>0</v>
      </c>
      <c r="I584" s="175"/>
    </row>
    <row r="585" spans="1:9" ht="45" hidden="1">
      <c r="A585" s="9" t="s">
        <v>48</v>
      </c>
      <c r="B585" s="9" t="s">
        <v>49</v>
      </c>
      <c r="C585" s="93" t="s">
        <v>771</v>
      </c>
      <c r="D585" s="35"/>
      <c r="E585" s="34" t="s">
        <v>769</v>
      </c>
      <c r="F585" s="108">
        <f t="shared" si="86"/>
        <v>0</v>
      </c>
      <c r="G585" s="108">
        <f t="shared" si="86"/>
        <v>0</v>
      </c>
      <c r="H585" s="108">
        <f t="shared" si="86"/>
        <v>0</v>
      </c>
      <c r="I585" s="175"/>
    </row>
    <row r="586" spans="1:9" ht="22.5" hidden="1">
      <c r="A586" s="9" t="s">
        <v>48</v>
      </c>
      <c r="B586" s="9" t="s">
        <v>49</v>
      </c>
      <c r="C586" s="93" t="s">
        <v>771</v>
      </c>
      <c r="D586" s="35">
        <v>600</v>
      </c>
      <c r="E586" s="32" t="s">
        <v>450</v>
      </c>
      <c r="F586" s="108"/>
      <c r="G586" s="108"/>
      <c r="H586" s="108"/>
      <c r="I586" s="175"/>
    </row>
    <row r="587" spans="1:8" s="8" customFormat="1" ht="22.5">
      <c r="A587" s="9" t="s">
        <v>48</v>
      </c>
      <c r="B587" s="9" t="s">
        <v>49</v>
      </c>
      <c r="C587" s="39" t="s">
        <v>129</v>
      </c>
      <c r="D587" s="35"/>
      <c r="E587" s="31" t="s">
        <v>373</v>
      </c>
      <c r="F587" s="108">
        <f>F588+F590+F592</f>
        <v>38649.7</v>
      </c>
      <c r="G587" s="108">
        <f>G588+G590+G592</f>
        <v>38652</v>
      </c>
      <c r="H587" s="108">
        <f>H588+H590+H592</f>
        <v>38652</v>
      </c>
    </row>
    <row r="588" spans="1:8" s="8" customFormat="1" ht="36.75" customHeight="1">
      <c r="A588" s="9" t="s">
        <v>48</v>
      </c>
      <c r="B588" s="9" t="s">
        <v>49</v>
      </c>
      <c r="C588" s="39" t="s">
        <v>130</v>
      </c>
      <c r="D588" s="35"/>
      <c r="E588" s="34" t="s">
        <v>131</v>
      </c>
      <c r="F588" s="108">
        <f>F589</f>
        <v>38649.7</v>
      </c>
      <c r="G588" s="108">
        <f>G589</f>
        <v>38652</v>
      </c>
      <c r="H588" s="108">
        <f>H589</f>
        <v>38652</v>
      </c>
    </row>
    <row r="589" spans="1:9" s="8" customFormat="1" ht="23.25" customHeight="1">
      <c r="A589" s="9" t="s">
        <v>48</v>
      </c>
      <c r="B589" s="9" t="s">
        <v>49</v>
      </c>
      <c r="C589" s="39" t="s">
        <v>130</v>
      </c>
      <c r="D589" s="35">
        <v>600</v>
      </c>
      <c r="E589" s="32" t="s">
        <v>450</v>
      </c>
      <c r="F589" s="108">
        <v>38649.7</v>
      </c>
      <c r="G589" s="108">
        <v>38652</v>
      </c>
      <c r="H589" s="108">
        <v>38652</v>
      </c>
      <c r="I589" s="167"/>
    </row>
    <row r="590" spans="1:8" s="8" customFormat="1" ht="24" customHeight="1" hidden="1">
      <c r="A590" s="9" t="s">
        <v>48</v>
      </c>
      <c r="B590" s="9" t="s">
        <v>49</v>
      </c>
      <c r="C590" s="39" t="s">
        <v>811</v>
      </c>
      <c r="D590" s="35"/>
      <c r="E590" s="32" t="s">
        <v>812</v>
      </c>
      <c r="F590" s="108">
        <f>F591</f>
        <v>0</v>
      </c>
      <c r="G590" s="108">
        <f>G591</f>
        <v>0</v>
      </c>
      <c r="H590" s="108">
        <f>H591</f>
        <v>0</v>
      </c>
    </row>
    <row r="591" spans="1:9" s="8" customFormat="1" ht="26.25" customHeight="1" hidden="1">
      <c r="A591" s="9" t="s">
        <v>48</v>
      </c>
      <c r="B591" s="9" t="s">
        <v>49</v>
      </c>
      <c r="C591" s="39" t="s">
        <v>811</v>
      </c>
      <c r="D591" s="35">
        <v>600</v>
      </c>
      <c r="E591" s="32" t="s">
        <v>450</v>
      </c>
      <c r="F591" s="108"/>
      <c r="G591" s="108"/>
      <c r="H591" s="108"/>
      <c r="I591" s="167"/>
    </row>
    <row r="592" spans="1:9" s="8" customFormat="1" ht="26.25" customHeight="1" hidden="1">
      <c r="A592" s="9" t="s">
        <v>48</v>
      </c>
      <c r="B592" s="9" t="s">
        <v>49</v>
      </c>
      <c r="C592" s="39" t="s">
        <v>813</v>
      </c>
      <c r="D592" s="35"/>
      <c r="E592" s="32" t="s">
        <v>814</v>
      </c>
      <c r="F592" s="108">
        <f>F593</f>
        <v>0</v>
      </c>
      <c r="G592" s="108">
        <f>G593</f>
        <v>0</v>
      </c>
      <c r="H592" s="108">
        <f>H593</f>
        <v>0</v>
      </c>
      <c r="I592" s="175"/>
    </row>
    <row r="593" spans="1:9" s="8" customFormat="1" ht="24" customHeight="1" hidden="1">
      <c r="A593" s="9" t="s">
        <v>48</v>
      </c>
      <c r="B593" s="9" t="s">
        <v>49</v>
      </c>
      <c r="C593" s="39" t="s">
        <v>813</v>
      </c>
      <c r="D593" s="35">
        <v>600</v>
      </c>
      <c r="E593" s="32" t="s">
        <v>450</v>
      </c>
      <c r="F593" s="108"/>
      <c r="G593" s="108"/>
      <c r="H593" s="108"/>
      <c r="I593" s="167"/>
    </row>
    <row r="594" spans="1:8" ht="12.75" hidden="1">
      <c r="A594" s="16" t="s">
        <v>48</v>
      </c>
      <c r="B594" s="16" t="s">
        <v>44</v>
      </c>
      <c r="C594" s="37"/>
      <c r="D594" s="16"/>
      <c r="E594" s="58" t="s">
        <v>45</v>
      </c>
      <c r="F594" s="118">
        <f aca="true" t="shared" si="87" ref="F594:H595">F595</f>
        <v>114755.6</v>
      </c>
      <c r="G594" s="118">
        <f t="shared" si="87"/>
        <v>115115.1</v>
      </c>
      <c r="H594" s="118">
        <f t="shared" si="87"/>
        <v>114115.1</v>
      </c>
    </row>
    <row r="595" spans="1:8" ht="33.75">
      <c r="A595" s="9" t="s">
        <v>48</v>
      </c>
      <c r="B595" s="9" t="s">
        <v>44</v>
      </c>
      <c r="C595" s="39" t="s">
        <v>230</v>
      </c>
      <c r="D595" s="35"/>
      <c r="E595" s="34" t="s">
        <v>935</v>
      </c>
      <c r="F595" s="108">
        <f t="shared" si="87"/>
        <v>114755.6</v>
      </c>
      <c r="G595" s="108">
        <f t="shared" si="87"/>
        <v>115115.1</v>
      </c>
      <c r="H595" s="108">
        <f t="shared" si="87"/>
        <v>114115.1</v>
      </c>
    </row>
    <row r="596" spans="1:8" ht="22.5">
      <c r="A596" s="6">
        <v>575</v>
      </c>
      <c r="B596" s="9" t="s">
        <v>44</v>
      </c>
      <c r="C596" s="93">
        <v>1220000000</v>
      </c>
      <c r="D596" s="36"/>
      <c r="E596" s="45" t="s">
        <v>138</v>
      </c>
      <c r="F596" s="108">
        <f>F597+F615</f>
        <v>114755.6</v>
      </c>
      <c r="G596" s="108">
        <f>G597+G615</f>
        <v>115115.1</v>
      </c>
      <c r="H596" s="108">
        <f>H597+H615</f>
        <v>114115.1</v>
      </c>
    </row>
    <row r="597" spans="1:8" ht="22.5">
      <c r="A597" s="6">
        <v>575</v>
      </c>
      <c r="B597" s="9" t="s">
        <v>44</v>
      </c>
      <c r="C597" s="93">
        <v>1220100000</v>
      </c>
      <c r="D597" s="36"/>
      <c r="E597" s="34" t="s">
        <v>138</v>
      </c>
      <c r="F597" s="108">
        <f>F598</f>
        <v>32823.8</v>
      </c>
      <c r="G597" s="108">
        <f>G598</f>
        <v>32823.8</v>
      </c>
      <c r="H597" s="108">
        <f>H598</f>
        <v>31823.800000000003</v>
      </c>
    </row>
    <row r="598" spans="1:8" ht="12.75">
      <c r="A598" s="6">
        <v>575</v>
      </c>
      <c r="B598" s="9" t="s">
        <v>44</v>
      </c>
      <c r="C598" s="93">
        <v>1220120000</v>
      </c>
      <c r="D598" s="36"/>
      <c r="E598" s="31" t="s">
        <v>362</v>
      </c>
      <c r="F598" s="108">
        <f>F599+F612+F605+F601+F603</f>
        <v>32823.8</v>
      </c>
      <c r="G598" s="108">
        <f>G599+G612+G605+G601+G603</f>
        <v>32823.8</v>
      </c>
      <c r="H598" s="108">
        <f>H599+H612+H605+H601+H603</f>
        <v>31823.800000000003</v>
      </c>
    </row>
    <row r="599" spans="1:8" ht="12.75">
      <c r="A599" s="6">
        <v>575</v>
      </c>
      <c r="B599" s="9" t="s">
        <v>44</v>
      </c>
      <c r="C599" s="93">
        <v>1220120020</v>
      </c>
      <c r="D599" s="36"/>
      <c r="E599" s="34" t="s">
        <v>336</v>
      </c>
      <c r="F599" s="108">
        <f>F600</f>
        <v>22286.4</v>
      </c>
      <c r="G599" s="108">
        <f>G600</f>
        <v>23171.4</v>
      </c>
      <c r="H599" s="108">
        <f>H600</f>
        <v>22171.4</v>
      </c>
    </row>
    <row r="600" spans="1:8" ht="22.5">
      <c r="A600" s="6">
        <v>575</v>
      </c>
      <c r="B600" s="9" t="s">
        <v>44</v>
      </c>
      <c r="C600" s="93">
        <v>1220120020</v>
      </c>
      <c r="D600" s="35">
        <v>600</v>
      </c>
      <c r="E600" s="32" t="s">
        <v>450</v>
      </c>
      <c r="F600" s="108">
        <v>22286.4</v>
      </c>
      <c r="G600" s="108">
        <f>23171.4</f>
        <v>23171.4</v>
      </c>
      <c r="H600" s="108">
        <f>23171.4-1000</f>
        <v>22171.4</v>
      </c>
    </row>
    <row r="601" spans="1:8" ht="12.75">
      <c r="A601" s="6">
        <v>575</v>
      </c>
      <c r="B601" s="9" t="s">
        <v>44</v>
      </c>
      <c r="C601" s="93">
        <v>1220120030</v>
      </c>
      <c r="D601" s="35"/>
      <c r="E601" s="32" t="s">
        <v>229</v>
      </c>
      <c r="F601" s="108">
        <f>F602</f>
        <v>885</v>
      </c>
      <c r="G601" s="108">
        <f>G602</f>
        <v>0</v>
      </c>
      <c r="H601" s="108">
        <f>H602</f>
        <v>0</v>
      </c>
    </row>
    <row r="602" spans="1:9" ht="20.25" customHeight="1">
      <c r="A602" s="6">
        <v>575</v>
      </c>
      <c r="B602" s="9" t="s">
        <v>44</v>
      </c>
      <c r="C602" s="93">
        <v>1220120030</v>
      </c>
      <c r="D602" s="35">
        <v>600</v>
      </c>
      <c r="E602" s="32" t="s">
        <v>450</v>
      </c>
      <c r="F602" s="108">
        <v>885</v>
      </c>
      <c r="G602" s="108">
        <v>0</v>
      </c>
      <c r="H602" s="108">
        <v>0</v>
      </c>
      <c r="I602" s="167"/>
    </row>
    <row r="603" spans="1:9" ht="24.75" customHeight="1" hidden="1">
      <c r="A603" s="6">
        <v>575</v>
      </c>
      <c r="B603" s="9" t="s">
        <v>44</v>
      </c>
      <c r="C603" s="93">
        <v>1220120830</v>
      </c>
      <c r="D603" s="35"/>
      <c r="E603" s="32" t="s">
        <v>52</v>
      </c>
      <c r="F603" s="108">
        <f>F604</f>
        <v>0</v>
      </c>
      <c r="G603" s="108">
        <f>G604</f>
        <v>0</v>
      </c>
      <c r="H603" s="108">
        <f>H604</f>
        <v>0</v>
      </c>
      <c r="I603" s="175"/>
    </row>
    <row r="604" spans="1:9" ht="12.75" hidden="1">
      <c r="A604" s="6">
        <v>575</v>
      </c>
      <c r="B604" s="9" t="s">
        <v>44</v>
      </c>
      <c r="C604" s="93">
        <v>1220120830</v>
      </c>
      <c r="D604" s="9" t="s">
        <v>135</v>
      </c>
      <c r="E604" s="31" t="s">
        <v>136</v>
      </c>
      <c r="F604" s="108"/>
      <c r="G604" s="108"/>
      <c r="H604" s="108"/>
      <c r="I604" s="175"/>
    </row>
    <row r="605" spans="1:8" ht="33.75">
      <c r="A605" s="6">
        <v>575</v>
      </c>
      <c r="B605" s="9" t="s">
        <v>44</v>
      </c>
      <c r="C605" s="93" t="s">
        <v>307</v>
      </c>
      <c r="D605" s="35"/>
      <c r="E605" s="32" t="s">
        <v>417</v>
      </c>
      <c r="F605" s="108">
        <f>F606+F608+F610</f>
        <v>9652.400000000001</v>
      </c>
      <c r="G605" s="108">
        <f>G606+G608+G610</f>
        <v>9652.400000000001</v>
      </c>
      <c r="H605" s="108">
        <f>H606+H608+H610</f>
        <v>9652.400000000001</v>
      </c>
    </row>
    <row r="606" spans="1:8" s="8" customFormat="1" ht="22.5">
      <c r="A606" s="6">
        <v>575</v>
      </c>
      <c r="B606" s="9" t="s">
        <v>44</v>
      </c>
      <c r="C606" s="93" t="s">
        <v>390</v>
      </c>
      <c r="D606" s="35"/>
      <c r="E606" s="34" t="s">
        <v>273</v>
      </c>
      <c r="F606" s="108">
        <f>F607</f>
        <v>1607.8</v>
      </c>
      <c r="G606" s="108">
        <f>G607</f>
        <v>1607.8</v>
      </c>
      <c r="H606" s="108">
        <f>H607</f>
        <v>1607.8</v>
      </c>
    </row>
    <row r="607" spans="1:8" s="8" customFormat="1" ht="22.5">
      <c r="A607" s="6">
        <v>575</v>
      </c>
      <c r="B607" s="9" t="s">
        <v>44</v>
      </c>
      <c r="C607" s="93" t="s">
        <v>390</v>
      </c>
      <c r="D607" s="35">
        <v>600</v>
      </c>
      <c r="E607" s="32" t="s">
        <v>450</v>
      </c>
      <c r="F607" s="108">
        <v>1607.8</v>
      </c>
      <c r="G607" s="108">
        <v>1607.8</v>
      </c>
      <c r="H607" s="108">
        <v>1607.8</v>
      </c>
    </row>
    <row r="608" spans="1:8" s="8" customFormat="1" ht="22.5">
      <c r="A608" s="6">
        <v>575</v>
      </c>
      <c r="B608" s="9" t="s">
        <v>44</v>
      </c>
      <c r="C608" s="93" t="s">
        <v>391</v>
      </c>
      <c r="D608" s="35"/>
      <c r="E608" s="32" t="s">
        <v>272</v>
      </c>
      <c r="F608" s="108">
        <f>F609</f>
        <v>5554.6</v>
      </c>
      <c r="G608" s="108">
        <f>G609</f>
        <v>5554.6</v>
      </c>
      <c r="H608" s="108">
        <f>H609</f>
        <v>5554.6</v>
      </c>
    </row>
    <row r="609" spans="1:9" s="8" customFormat="1" ht="22.5">
      <c r="A609" s="6">
        <v>575</v>
      </c>
      <c r="B609" s="9" t="s">
        <v>44</v>
      </c>
      <c r="C609" s="93" t="s">
        <v>391</v>
      </c>
      <c r="D609" s="35">
        <v>600</v>
      </c>
      <c r="E609" s="32" t="s">
        <v>450</v>
      </c>
      <c r="F609" s="108">
        <v>5554.6</v>
      </c>
      <c r="G609" s="108">
        <v>5554.6</v>
      </c>
      <c r="H609" s="108">
        <v>5554.6</v>
      </c>
      <c r="I609" s="167"/>
    </row>
    <row r="610" spans="1:8" ht="33" customHeight="1">
      <c r="A610" s="6">
        <v>575</v>
      </c>
      <c r="B610" s="9" t="s">
        <v>44</v>
      </c>
      <c r="C610" s="93" t="s">
        <v>743</v>
      </c>
      <c r="D610" s="35"/>
      <c r="E610" s="34" t="s">
        <v>744</v>
      </c>
      <c r="F610" s="108">
        <f>F611</f>
        <v>2490</v>
      </c>
      <c r="G610" s="108">
        <f>G611</f>
        <v>2490</v>
      </c>
      <c r="H610" s="108">
        <f>H611</f>
        <v>2490</v>
      </c>
    </row>
    <row r="611" spans="1:9" ht="30" customHeight="1">
      <c r="A611" s="6">
        <v>575</v>
      </c>
      <c r="B611" s="9" t="s">
        <v>44</v>
      </c>
      <c r="C611" s="93" t="s">
        <v>743</v>
      </c>
      <c r="D611" s="35">
        <v>600</v>
      </c>
      <c r="E611" s="32" t="s">
        <v>450</v>
      </c>
      <c r="F611" s="108">
        <v>2490</v>
      </c>
      <c r="G611" s="108">
        <v>2490</v>
      </c>
      <c r="H611" s="108">
        <v>2490</v>
      </c>
      <c r="I611" s="167"/>
    </row>
    <row r="612" spans="1:8" ht="22.5" hidden="1">
      <c r="A612" s="6">
        <v>575</v>
      </c>
      <c r="B612" s="9" t="s">
        <v>44</v>
      </c>
      <c r="C612" s="93">
        <v>1220120830</v>
      </c>
      <c r="D612" s="35"/>
      <c r="E612" s="34" t="s">
        <v>52</v>
      </c>
      <c r="F612" s="108">
        <f aca="true" t="shared" si="88" ref="F612:H613">F613</f>
        <v>0</v>
      </c>
      <c r="G612" s="108">
        <f t="shared" si="88"/>
        <v>0</v>
      </c>
      <c r="H612" s="108">
        <f t="shared" si="88"/>
        <v>0</v>
      </c>
    </row>
    <row r="613" spans="1:8" ht="12.75" hidden="1">
      <c r="A613" s="6">
        <v>575</v>
      </c>
      <c r="B613" s="9" t="s">
        <v>44</v>
      </c>
      <c r="C613" s="93" t="s">
        <v>143</v>
      </c>
      <c r="D613" s="35"/>
      <c r="E613" s="32" t="s">
        <v>229</v>
      </c>
      <c r="F613" s="108">
        <f t="shared" si="88"/>
        <v>0</v>
      </c>
      <c r="G613" s="108">
        <f t="shared" si="88"/>
        <v>0</v>
      </c>
      <c r="H613" s="108">
        <f t="shared" si="88"/>
        <v>0</v>
      </c>
    </row>
    <row r="614" spans="1:8" ht="22.5" hidden="1">
      <c r="A614" s="6">
        <v>575</v>
      </c>
      <c r="B614" s="9" t="s">
        <v>44</v>
      </c>
      <c r="C614" s="93" t="s">
        <v>143</v>
      </c>
      <c r="D614" s="35">
        <v>600</v>
      </c>
      <c r="E614" s="32" t="s">
        <v>450</v>
      </c>
      <c r="F614" s="108"/>
      <c r="G614" s="108"/>
      <c r="H614" s="108"/>
    </row>
    <row r="615" spans="1:8" s="8" customFormat="1" ht="22.5">
      <c r="A615" s="6">
        <v>575</v>
      </c>
      <c r="B615" s="9" t="s">
        <v>44</v>
      </c>
      <c r="C615" s="93">
        <v>1220110000</v>
      </c>
      <c r="D615" s="36"/>
      <c r="E615" s="31" t="s">
        <v>373</v>
      </c>
      <c r="F615" s="108">
        <f>F622+F616+F618+F620</f>
        <v>81931.8</v>
      </c>
      <c r="G615" s="108">
        <f>G622+G616+G618+G620</f>
        <v>82291.3</v>
      </c>
      <c r="H615" s="108">
        <f>H622+H616+H618+H620</f>
        <v>82291.3</v>
      </c>
    </row>
    <row r="616" spans="1:8" s="8" customFormat="1" ht="33.75">
      <c r="A616" s="6">
        <v>575</v>
      </c>
      <c r="B616" s="9" t="s">
        <v>44</v>
      </c>
      <c r="C616" s="93">
        <v>1220110230</v>
      </c>
      <c r="D616" s="36"/>
      <c r="E616" s="34" t="s">
        <v>782</v>
      </c>
      <c r="F616" s="108">
        <f>F617</f>
        <v>1261</v>
      </c>
      <c r="G616" s="108">
        <f>G617</f>
        <v>1261</v>
      </c>
      <c r="H616" s="108">
        <f>H617</f>
        <v>1261</v>
      </c>
    </row>
    <row r="617" spans="1:9" s="8" customFormat="1" ht="22.5">
      <c r="A617" s="6">
        <v>575</v>
      </c>
      <c r="B617" s="9" t="s">
        <v>44</v>
      </c>
      <c r="C617" s="93">
        <v>1220110230</v>
      </c>
      <c r="D617" s="36">
        <v>600</v>
      </c>
      <c r="E617" s="32" t="s">
        <v>450</v>
      </c>
      <c r="F617" s="108">
        <v>1261</v>
      </c>
      <c r="G617" s="108">
        <v>1261</v>
      </c>
      <c r="H617" s="108">
        <v>1261</v>
      </c>
      <c r="I617" s="167"/>
    </row>
    <row r="618" spans="1:9" s="8" customFormat="1" ht="22.5">
      <c r="A618" s="6">
        <v>575</v>
      </c>
      <c r="B618" s="9" t="s">
        <v>44</v>
      </c>
      <c r="C618" s="93">
        <v>1220110250</v>
      </c>
      <c r="D618" s="36"/>
      <c r="E618" s="32" t="s">
        <v>815</v>
      </c>
      <c r="F618" s="108">
        <f>F619</f>
        <v>2129.1</v>
      </c>
      <c r="G618" s="108">
        <f>G619</f>
        <v>2129.1</v>
      </c>
      <c r="H618" s="108">
        <f>H619</f>
        <v>2129.1</v>
      </c>
      <c r="I618" s="175"/>
    </row>
    <row r="619" spans="1:9" s="8" customFormat="1" ht="22.5">
      <c r="A619" s="6">
        <v>575</v>
      </c>
      <c r="B619" s="9" t="s">
        <v>44</v>
      </c>
      <c r="C619" s="93">
        <v>1220110250</v>
      </c>
      <c r="D619" s="36">
        <v>600</v>
      </c>
      <c r="E619" s="32" t="s">
        <v>450</v>
      </c>
      <c r="F619" s="108">
        <v>2129.1</v>
      </c>
      <c r="G619" s="108">
        <v>2129.1</v>
      </c>
      <c r="H619" s="108">
        <v>2129.1</v>
      </c>
      <c r="I619" s="175"/>
    </row>
    <row r="620" spans="1:9" s="8" customFormat="1" ht="22.5">
      <c r="A620" s="6">
        <v>575</v>
      </c>
      <c r="B620" s="9" t="s">
        <v>44</v>
      </c>
      <c r="C620" s="93">
        <v>1220110440</v>
      </c>
      <c r="D620" s="36"/>
      <c r="E620" s="32" t="s">
        <v>816</v>
      </c>
      <c r="F620" s="108">
        <f>F621</f>
        <v>0</v>
      </c>
      <c r="G620" s="108">
        <f>G621</f>
        <v>0</v>
      </c>
      <c r="H620" s="108">
        <f>H621</f>
        <v>0</v>
      </c>
      <c r="I620" s="175"/>
    </row>
    <row r="621" spans="1:9" s="8" customFormat="1" ht="22.5">
      <c r="A621" s="6">
        <v>575</v>
      </c>
      <c r="B621" s="9" t="s">
        <v>44</v>
      </c>
      <c r="C621" s="93">
        <v>1220110440</v>
      </c>
      <c r="D621" s="36">
        <v>600</v>
      </c>
      <c r="E621" s="32" t="s">
        <v>450</v>
      </c>
      <c r="F621" s="108"/>
      <c r="G621" s="108"/>
      <c r="H621" s="108"/>
      <c r="I621" s="175"/>
    </row>
    <row r="622" spans="1:8" s="8" customFormat="1" ht="67.5">
      <c r="A622" s="6">
        <v>575</v>
      </c>
      <c r="B622" s="9" t="s">
        <v>44</v>
      </c>
      <c r="C622" s="93">
        <v>1220110750</v>
      </c>
      <c r="D622" s="36"/>
      <c r="E622" s="120" t="s">
        <v>132</v>
      </c>
      <c r="F622" s="108">
        <f>F623</f>
        <v>78541.7</v>
      </c>
      <c r="G622" s="108">
        <f>G623</f>
        <v>78901.2</v>
      </c>
      <c r="H622" s="108">
        <f>H623</f>
        <v>78901.2</v>
      </c>
    </row>
    <row r="623" spans="1:9" s="8" customFormat="1" ht="22.5">
      <c r="A623" s="6">
        <v>575</v>
      </c>
      <c r="B623" s="9" t="s">
        <v>44</v>
      </c>
      <c r="C623" s="93">
        <v>1220110750</v>
      </c>
      <c r="D623" s="36">
        <v>600</v>
      </c>
      <c r="E623" s="32" t="s">
        <v>478</v>
      </c>
      <c r="F623" s="108">
        <v>78541.7</v>
      </c>
      <c r="G623" s="108">
        <v>78901.2</v>
      </c>
      <c r="H623" s="108">
        <v>78901.2</v>
      </c>
      <c r="I623" s="167"/>
    </row>
    <row r="624" spans="1:8" s="92" customFormat="1" ht="12.75">
      <c r="A624" s="11">
        <v>575</v>
      </c>
      <c r="B624" s="16" t="s">
        <v>526</v>
      </c>
      <c r="C624" s="38"/>
      <c r="D624" s="125"/>
      <c r="E624" s="33" t="s">
        <v>527</v>
      </c>
      <c r="F624" s="118">
        <f aca="true" t="shared" si="89" ref="F624:H625">F625</f>
        <v>6515.799999999999</v>
      </c>
      <c r="G624" s="118">
        <f t="shared" si="89"/>
        <v>6515.799999999999</v>
      </c>
      <c r="H624" s="118">
        <f t="shared" si="89"/>
        <v>6215.799999999999</v>
      </c>
    </row>
    <row r="625" spans="1:8" s="8" customFormat="1" ht="33.75">
      <c r="A625" s="6">
        <v>575</v>
      </c>
      <c r="B625" s="9" t="s">
        <v>526</v>
      </c>
      <c r="C625" s="39" t="s">
        <v>230</v>
      </c>
      <c r="D625" s="35"/>
      <c r="E625" s="34" t="s">
        <v>935</v>
      </c>
      <c r="F625" s="108">
        <f t="shared" si="89"/>
        <v>6515.799999999999</v>
      </c>
      <c r="G625" s="108">
        <f t="shared" si="89"/>
        <v>6515.799999999999</v>
      </c>
      <c r="H625" s="108">
        <f t="shared" si="89"/>
        <v>6215.799999999999</v>
      </c>
    </row>
    <row r="626" spans="1:8" ht="22.5">
      <c r="A626" s="6">
        <v>575</v>
      </c>
      <c r="B626" s="9" t="s">
        <v>526</v>
      </c>
      <c r="C626" s="93">
        <v>1230000000</v>
      </c>
      <c r="D626" s="36"/>
      <c r="E626" s="43" t="s">
        <v>170</v>
      </c>
      <c r="F626" s="108">
        <f>F627</f>
        <v>6515.799999999999</v>
      </c>
      <c r="G626" s="108">
        <f>G627</f>
        <v>6515.799999999999</v>
      </c>
      <c r="H626" s="108">
        <f>H627</f>
        <v>6215.799999999999</v>
      </c>
    </row>
    <row r="627" spans="1:8" ht="22.5">
      <c r="A627" s="6">
        <v>575</v>
      </c>
      <c r="B627" s="9" t="s">
        <v>526</v>
      </c>
      <c r="C627" s="93">
        <v>1230100000</v>
      </c>
      <c r="D627" s="36"/>
      <c r="E627" s="31" t="s">
        <v>340</v>
      </c>
      <c r="F627" s="108">
        <f>F628+F637+F634</f>
        <v>6515.799999999999</v>
      </c>
      <c r="G627" s="108">
        <f>G628+G637+G634</f>
        <v>6515.799999999999</v>
      </c>
      <c r="H627" s="108">
        <f>H628+H637+H634</f>
        <v>6215.799999999999</v>
      </c>
    </row>
    <row r="628" spans="1:8" ht="12.75">
      <c r="A628" s="6">
        <v>575</v>
      </c>
      <c r="B628" s="9" t="s">
        <v>526</v>
      </c>
      <c r="C628" s="93">
        <v>1230120000</v>
      </c>
      <c r="D628" s="36"/>
      <c r="E628" s="31" t="s">
        <v>362</v>
      </c>
      <c r="F628" s="108">
        <f>F629+F631</f>
        <v>4902.4</v>
      </c>
      <c r="G628" s="108">
        <f>G629+G631</f>
        <v>4902.4</v>
      </c>
      <c r="H628" s="108">
        <f>H629+H631</f>
        <v>4602.4</v>
      </c>
    </row>
    <row r="629" spans="1:8" ht="12.75">
      <c r="A629" s="6">
        <v>575</v>
      </c>
      <c r="B629" s="9" t="s">
        <v>526</v>
      </c>
      <c r="C629" s="93">
        <v>1230120020</v>
      </c>
      <c r="D629" s="36"/>
      <c r="E629" s="31" t="s">
        <v>336</v>
      </c>
      <c r="F629" s="108">
        <f>F630</f>
        <v>4902.4</v>
      </c>
      <c r="G629" s="108">
        <f>G630</f>
        <v>4902.4</v>
      </c>
      <c r="H629" s="108">
        <f>H630</f>
        <v>4602.4</v>
      </c>
    </row>
    <row r="630" spans="1:8" ht="22.5">
      <c r="A630" s="6">
        <v>575</v>
      </c>
      <c r="B630" s="9" t="s">
        <v>526</v>
      </c>
      <c r="C630" s="93">
        <v>1230120020</v>
      </c>
      <c r="D630" s="36">
        <v>600</v>
      </c>
      <c r="E630" s="32" t="s">
        <v>478</v>
      </c>
      <c r="F630" s="108">
        <v>4902.4</v>
      </c>
      <c r="G630" s="108">
        <f>4902.4</f>
        <v>4902.4</v>
      </c>
      <c r="H630" s="108">
        <f>4902.4-300</f>
        <v>4602.4</v>
      </c>
    </row>
    <row r="631" spans="1:8" ht="12.75" hidden="1">
      <c r="A631" s="6">
        <v>575</v>
      </c>
      <c r="B631" s="9" t="s">
        <v>526</v>
      </c>
      <c r="C631" s="93">
        <v>1230120030</v>
      </c>
      <c r="D631" s="36"/>
      <c r="E631" s="34" t="s">
        <v>333</v>
      </c>
      <c r="F631" s="108">
        <f aca="true" t="shared" si="90" ref="F631:H632">F632</f>
        <v>0</v>
      </c>
      <c r="G631" s="108">
        <f t="shared" si="90"/>
        <v>0</v>
      </c>
      <c r="H631" s="108">
        <f t="shared" si="90"/>
        <v>0</v>
      </c>
    </row>
    <row r="632" spans="1:8" ht="12.75" hidden="1">
      <c r="A632" s="6">
        <v>575</v>
      </c>
      <c r="B632" s="9" t="s">
        <v>526</v>
      </c>
      <c r="C632" s="93">
        <v>1230120030</v>
      </c>
      <c r="D632" s="36"/>
      <c r="E632" s="32" t="s">
        <v>229</v>
      </c>
      <c r="F632" s="108">
        <f t="shared" si="90"/>
        <v>0</v>
      </c>
      <c r="G632" s="108">
        <f t="shared" si="90"/>
        <v>0</v>
      </c>
      <c r="H632" s="108">
        <f t="shared" si="90"/>
        <v>0</v>
      </c>
    </row>
    <row r="633" spans="1:9" ht="22.5" hidden="1">
      <c r="A633" s="6">
        <v>575</v>
      </c>
      <c r="B633" s="9" t="s">
        <v>526</v>
      </c>
      <c r="C633" s="93">
        <v>1230120030</v>
      </c>
      <c r="D633" s="36">
        <v>600</v>
      </c>
      <c r="E633" s="32" t="s">
        <v>478</v>
      </c>
      <c r="F633" s="108"/>
      <c r="G633" s="108"/>
      <c r="H633" s="108"/>
      <c r="I633" s="167"/>
    </row>
    <row r="634" spans="1:8" ht="33.75">
      <c r="A634" s="6">
        <v>575</v>
      </c>
      <c r="B634" s="9" t="s">
        <v>526</v>
      </c>
      <c r="C634" s="39" t="s">
        <v>850</v>
      </c>
      <c r="D634" s="9"/>
      <c r="E634" s="32" t="s">
        <v>417</v>
      </c>
      <c r="F634" s="108">
        <f aca="true" t="shared" si="91" ref="F634:H635">F635</f>
        <v>16</v>
      </c>
      <c r="G634" s="108">
        <f t="shared" si="91"/>
        <v>16</v>
      </c>
      <c r="H634" s="108">
        <f t="shared" si="91"/>
        <v>16</v>
      </c>
    </row>
    <row r="635" spans="1:8" ht="33.75">
      <c r="A635" s="6">
        <v>575</v>
      </c>
      <c r="B635" s="9" t="s">
        <v>526</v>
      </c>
      <c r="C635" s="39" t="s">
        <v>851</v>
      </c>
      <c r="D635" s="9"/>
      <c r="E635" s="31" t="s">
        <v>849</v>
      </c>
      <c r="F635" s="108">
        <f t="shared" si="91"/>
        <v>16</v>
      </c>
      <c r="G635" s="108">
        <f t="shared" si="91"/>
        <v>16</v>
      </c>
      <c r="H635" s="108">
        <f t="shared" si="91"/>
        <v>16</v>
      </c>
    </row>
    <row r="636" spans="1:9" ht="22.5">
      <c r="A636" s="6">
        <v>575</v>
      </c>
      <c r="B636" s="9" t="s">
        <v>526</v>
      </c>
      <c r="C636" s="39" t="s">
        <v>851</v>
      </c>
      <c r="D636" s="9" t="s">
        <v>137</v>
      </c>
      <c r="E636" s="32" t="s">
        <v>450</v>
      </c>
      <c r="F636" s="108">
        <v>16</v>
      </c>
      <c r="G636" s="108">
        <v>16</v>
      </c>
      <c r="H636" s="108">
        <v>16</v>
      </c>
      <c r="I636" s="167"/>
    </row>
    <row r="637" spans="1:8" ht="22.5">
      <c r="A637" s="6">
        <v>575</v>
      </c>
      <c r="B637" s="9" t="s">
        <v>526</v>
      </c>
      <c r="C637" s="93">
        <v>1230110000</v>
      </c>
      <c r="D637" s="35"/>
      <c r="E637" s="31" t="s">
        <v>373</v>
      </c>
      <c r="F637" s="108">
        <f aca="true" t="shared" si="92" ref="F637:H638">F638</f>
        <v>1597.4</v>
      </c>
      <c r="G637" s="108">
        <f t="shared" si="92"/>
        <v>1597.4</v>
      </c>
      <c r="H637" s="108">
        <f t="shared" si="92"/>
        <v>1597.4</v>
      </c>
    </row>
    <row r="638" spans="1:8" ht="33.75">
      <c r="A638" s="6">
        <v>575</v>
      </c>
      <c r="B638" s="9" t="s">
        <v>526</v>
      </c>
      <c r="C638" s="93">
        <v>1230110690</v>
      </c>
      <c r="D638" s="35"/>
      <c r="E638" s="32" t="s">
        <v>817</v>
      </c>
      <c r="F638" s="108">
        <f t="shared" si="92"/>
        <v>1597.4</v>
      </c>
      <c r="G638" s="108">
        <f t="shared" si="92"/>
        <v>1597.4</v>
      </c>
      <c r="H638" s="108">
        <f t="shared" si="92"/>
        <v>1597.4</v>
      </c>
    </row>
    <row r="639" spans="1:9" ht="22.5">
      <c r="A639" s="6">
        <v>575</v>
      </c>
      <c r="B639" s="9" t="s">
        <v>526</v>
      </c>
      <c r="C639" s="93">
        <v>1230110690</v>
      </c>
      <c r="D639" s="36">
        <v>600</v>
      </c>
      <c r="E639" s="32" t="s">
        <v>478</v>
      </c>
      <c r="F639" s="108">
        <v>1597.4</v>
      </c>
      <c r="G639" s="108">
        <v>1597.4</v>
      </c>
      <c r="H639" s="108">
        <v>1597.4</v>
      </c>
      <c r="I639" s="167"/>
    </row>
    <row r="640" spans="1:8" ht="22.5">
      <c r="A640" s="11">
        <v>575</v>
      </c>
      <c r="B640" s="16" t="s">
        <v>54</v>
      </c>
      <c r="C640" s="38"/>
      <c r="D640" s="11"/>
      <c r="E640" s="30" t="s">
        <v>72</v>
      </c>
      <c r="F640" s="103">
        <f aca="true" t="shared" si="93" ref="F640:H645">F641</f>
        <v>90</v>
      </c>
      <c r="G640" s="103">
        <f t="shared" si="93"/>
        <v>120</v>
      </c>
      <c r="H640" s="103">
        <f t="shared" si="93"/>
        <v>120</v>
      </c>
    </row>
    <row r="641" spans="1:8" ht="33.75">
      <c r="A641" s="6">
        <v>575</v>
      </c>
      <c r="B641" s="9" t="s">
        <v>54</v>
      </c>
      <c r="C641" s="93">
        <v>1200000000</v>
      </c>
      <c r="D641" s="11"/>
      <c r="E641" s="34" t="s">
        <v>935</v>
      </c>
      <c r="F641" s="105">
        <f t="shared" si="93"/>
        <v>90</v>
      </c>
      <c r="G641" s="105">
        <f t="shared" si="93"/>
        <v>120</v>
      </c>
      <c r="H641" s="105">
        <f t="shared" si="93"/>
        <v>120</v>
      </c>
    </row>
    <row r="642" spans="1:8" ht="22.5">
      <c r="A642" s="6">
        <v>575</v>
      </c>
      <c r="B642" s="9" t="s">
        <v>54</v>
      </c>
      <c r="C642" s="93">
        <v>1240000000</v>
      </c>
      <c r="D642" s="6"/>
      <c r="E642" s="44" t="s">
        <v>139</v>
      </c>
      <c r="F642" s="105">
        <f t="shared" si="93"/>
        <v>90</v>
      </c>
      <c r="G642" s="105">
        <f t="shared" si="93"/>
        <v>120</v>
      </c>
      <c r="H642" s="105">
        <f t="shared" si="93"/>
        <v>120</v>
      </c>
    </row>
    <row r="643" spans="1:8" ht="22.5">
      <c r="A643" s="6">
        <v>575</v>
      </c>
      <c r="B643" s="9" t="s">
        <v>54</v>
      </c>
      <c r="C643" s="93">
        <v>1240100000</v>
      </c>
      <c r="D643" s="6"/>
      <c r="E643" s="31" t="s">
        <v>341</v>
      </c>
      <c r="F643" s="105">
        <f t="shared" si="93"/>
        <v>90</v>
      </c>
      <c r="G643" s="105">
        <f t="shared" si="93"/>
        <v>120</v>
      </c>
      <c r="H643" s="105">
        <f t="shared" si="93"/>
        <v>120</v>
      </c>
    </row>
    <row r="644" spans="1:8" s="5" customFormat="1" ht="12.75">
      <c r="A644" s="6">
        <v>575</v>
      </c>
      <c r="B644" s="9" t="s">
        <v>54</v>
      </c>
      <c r="C644" s="93">
        <v>1240120000</v>
      </c>
      <c r="D644" s="6"/>
      <c r="E644" s="31" t="s">
        <v>362</v>
      </c>
      <c r="F644" s="105">
        <f t="shared" si="93"/>
        <v>90</v>
      </c>
      <c r="G644" s="105">
        <f t="shared" si="93"/>
        <v>120</v>
      </c>
      <c r="H644" s="105">
        <f t="shared" si="93"/>
        <v>120</v>
      </c>
    </row>
    <row r="645" spans="1:8" s="5" customFormat="1" ht="22.5">
      <c r="A645" s="6">
        <v>575</v>
      </c>
      <c r="B645" s="9" t="s">
        <v>54</v>
      </c>
      <c r="C645" s="93">
        <v>1240120010</v>
      </c>
      <c r="D645" s="6"/>
      <c r="E645" s="31" t="s">
        <v>140</v>
      </c>
      <c r="F645" s="108">
        <f>F646</f>
        <v>90</v>
      </c>
      <c r="G645" s="108">
        <f t="shared" si="93"/>
        <v>120</v>
      </c>
      <c r="H645" s="108">
        <f t="shared" si="93"/>
        <v>120</v>
      </c>
    </row>
    <row r="646" spans="1:8" ht="22.5">
      <c r="A646" s="6">
        <v>575</v>
      </c>
      <c r="B646" s="9" t="s">
        <v>54</v>
      </c>
      <c r="C646" s="93">
        <v>1240120010</v>
      </c>
      <c r="D646" s="36">
        <v>600</v>
      </c>
      <c r="E646" s="32" t="s">
        <v>478</v>
      </c>
      <c r="F646" s="108">
        <v>90</v>
      </c>
      <c r="G646" s="108">
        <v>120</v>
      </c>
      <c r="H646" s="108">
        <v>120</v>
      </c>
    </row>
    <row r="647" spans="1:8" ht="12.75">
      <c r="A647" s="11">
        <v>575</v>
      </c>
      <c r="B647" s="16" t="s">
        <v>13</v>
      </c>
      <c r="C647" s="38"/>
      <c r="D647" s="11"/>
      <c r="E647" s="30" t="s">
        <v>29</v>
      </c>
      <c r="F647" s="103">
        <f>F648</f>
        <v>1068.1</v>
      </c>
      <c r="G647" s="103">
        <f aca="true" t="shared" si="94" ref="G647:H651">G648</f>
        <v>1068.1</v>
      </c>
      <c r="H647" s="103">
        <f t="shared" si="94"/>
        <v>1068.1</v>
      </c>
    </row>
    <row r="648" spans="1:8" ht="33.75">
      <c r="A648" s="6">
        <v>575</v>
      </c>
      <c r="B648" s="9" t="s">
        <v>13</v>
      </c>
      <c r="C648" s="93">
        <v>1200000000</v>
      </c>
      <c r="D648" s="9"/>
      <c r="E648" s="34" t="s">
        <v>935</v>
      </c>
      <c r="F648" s="108">
        <f>F649</f>
        <v>1068.1</v>
      </c>
      <c r="G648" s="108">
        <f t="shared" si="94"/>
        <v>1068.1</v>
      </c>
      <c r="H648" s="108">
        <f t="shared" si="94"/>
        <v>1068.1</v>
      </c>
    </row>
    <row r="649" spans="1:8" ht="22.5">
      <c r="A649" s="6">
        <v>575</v>
      </c>
      <c r="B649" s="9" t="s">
        <v>13</v>
      </c>
      <c r="C649" s="93">
        <v>1250000000</v>
      </c>
      <c r="D649" s="9"/>
      <c r="E649" s="45" t="s">
        <v>171</v>
      </c>
      <c r="F649" s="108">
        <f>F650</f>
        <v>1068.1</v>
      </c>
      <c r="G649" s="108">
        <f t="shared" si="94"/>
        <v>1068.1</v>
      </c>
      <c r="H649" s="108">
        <f t="shared" si="94"/>
        <v>1068.1</v>
      </c>
    </row>
    <row r="650" spans="1:8" ht="22.5">
      <c r="A650" s="6">
        <v>575</v>
      </c>
      <c r="B650" s="9" t="s">
        <v>13</v>
      </c>
      <c r="C650" s="93">
        <v>1250100000</v>
      </c>
      <c r="D650" s="9"/>
      <c r="E650" s="34" t="s">
        <v>347</v>
      </c>
      <c r="F650" s="108">
        <f>F651+F655</f>
        <v>1068.1</v>
      </c>
      <c r="G650" s="108">
        <f>G651+G655</f>
        <v>1068.1</v>
      </c>
      <c r="H650" s="108">
        <f>H651+H655</f>
        <v>1068.1</v>
      </c>
    </row>
    <row r="651" spans="1:8" ht="33.75">
      <c r="A651" s="6">
        <v>575</v>
      </c>
      <c r="B651" s="9" t="s">
        <v>13</v>
      </c>
      <c r="C651" s="93" t="s">
        <v>392</v>
      </c>
      <c r="D651" s="9"/>
      <c r="E651" s="32" t="s">
        <v>417</v>
      </c>
      <c r="F651" s="108">
        <f>F652</f>
        <v>200</v>
      </c>
      <c r="G651" s="108">
        <f t="shared" si="94"/>
        <v>200</v>
      </c>
      <c r="H651" s="108">
        <f t="shared" si="94"/>
        <v>200</v>
      </c>
    </row>
    <row r="652" spans="1:8" ht="21.75" customHeight="1">
      <c r="A652" s="6">
        <v>575</v>
      </c>
      <c r="B652" s="9" t="s">
        <v>13</v>
      </c>
      <c r="C652" s="93" t="s">
        <v>393</v>
      </c>
      <c r="D652" s="9"/>
      <c r="E652" s="34" t="s">
        <v>348</v>
      </c>
      <c r="F652" s="108">
        <f>F653+F654</f>
        <v>200</v>
      </c>
      <c r="G652" s="108">
        <f>G653+G654</f>
        <v>200</v>
      </c>
      <c r="H652" s="108">
        <f>H653+H654</f>
        <v>200</v>
      </c>
    </row>
    <row r="653" spans="1:8" s="8" customFormat="1" ht="22.5" hidden="1">
      <c r="A653" s="6">
        <v>575</v>
      </c>
      <c r="B653" s="9" t="s">
        <v>13</v>
      </c>
      <c r="C653" s="93" t="s">
        <v>393</v>
      </c>
      <c r="D653" s="9" t="s">
        <v>95</v>
      </c>
      <c r="E653" s="34" t="s">
        <v>96</v>
      </c>
      <c r="F653" s="108"/>
      <c r="G653" s="108"/>
      <c r="H653" s="108"/>
    </row>
    <row r="654" spans="1:9" s="8" customFormat="1" ht="22.5">
      <c r="A654" s="6">
        <v>575</v>
      </c>
      <c r="B654" s="9" t="s">
        <v>13</v>
      </c>
      <c r="C654" s="93" t="s">
        <v>393</v>
      </c>
      <c r="D654" s="9" t="s">
        <v>137</v>
      </c>
      <c r="E654" s="32" t="s">
        <v>450</v>
      </c>
      <c r="F654" s="108">
        <v>200</v>
      </c>
      <c r="G654" s="108">
        <v>200</v>
      </c>
      <c r="H654" s="108">
        <v>200</v>
      </c>
      <c r="I654" s="167"/>
    </row>
    <row r="655" spans="1:8" s="8" customFormat="1" ht="22.5">
      <c r="A655" s="6">
        <v>575</v>
      </c>
      <c r="B655" s="9" t="s">
        <v>13</v>
      </c>
      <c r="C655" s="93">
        <v>1250110000</v>
      </c>
      <c r="D655" s="9"/>
      <c r="E655" s="31" t="s">
        <v>373</v>
      </c>
      <c r="F655" s="108">
        <f>F656</f>
        <v>868.1</v>
      </c>
      <c r="G655" s="108">
        <f>G656</f>
        <v>868.1</v>
      </c>
      <c r="H655" s="108">
        <f>H656</f>
        <v>868.1</v>
      </c>
    </row>
    <row r="656" spans="1:8" s="8" customFormat="1" ht="12.75">
      <c r="A656" s="6">
        <v>575</v>
      </c>
      <c r="B656" s="9" t="s">
        <v>13</v>
      </c>
      <c r="C656" s="93">
        <v>1250110240</v>
      </c>
      <c r="D656" s="9"/>
      <c r="E656" s="32" t="s">
        <v>803</v>
      </c>
      <c r="F656" s="108">
        <f>F658+F657</f>
        <v>868.1</v>
      </c>
      <c r="G656" s="108">
        <f>G658+G657</f>
        <v>868.1</v>
      </c>
      <c r="H656" s="108">
        <f>H658+H657</f>
        <v>868.1</v>
      </c>
    </row>
    <row r="657" spans="1:9" s="8" customFormat="1" ht="22.5">
      <c r="A657" s="6">
        <v>575</v>
      </c>
      <c r="B657" s="9" t="s">
        <v>13</v>
      </c>
      <c r="C657" s="93">
        <v>1250110240</v>
      </c>
      <c r="D657" s="9" t="s">
        <v>95</v>
      </c>
      <c r="E657" s="34" t="s">
        <v>96</v>
      </c>
      <c r="F657" s="108">
        <v>35.58</v>
      </c>
      <c r="G657" s="108">
        <v>35.58</v>
      </c>
      <c r="H657" s="108">
        <v>35.58</v>
      </c>
      <c r="I657" s="167"/>
    </row>
    <row r="658" spans="1:9" s="8" customFormat="1" ht="22.5">
      <c r="A658" s="6">
        <v>575</v>
      </c>
      <c r="B658" s="9" t="s">
        <v>13</v>
      </c>
      <c r="C658" s="93">
        <v>1250110240</v>
      </c>
      <c r="D658" s="9" t="s">
        <v>137</v>
      </c>
      <c r="E658" s="32" t="s">
        <v>450</v>
      </c>
      <c r="F658" s="108">
        <v>832.52</v>
      </c>
      <c r="G658" s="108">
        <v>832.52</v>
      </c>
      <c r="H658" s="108">
        <v>832.52</v>
      </c>
      <c r="I658" s="167"/>
    </row>
    <row r="659" spans="1:8" s="8" customFormat="1" ht="12.75">
      <c r="A659" s="11">
        <v>575</v>
      </c>
      <c r="B659" s="16" t="s">
        <v>14</v>
      </c>
      <c r="C659" s="38"/>
      <c r="D659" s="11"/>
      <c r="E659" s="30" t="s">
        <v>15</v>
      </c>
      <c r="F659" s="103">
        <f>F660</f>
        <v>8388.1</v>
      </c>
      <c r="G659" s="103">
        <f>G660</f>
        <v>8340.5</v>
      </c>
      <c r="H659" s="103">
        <f>H660</f>
        <v>8040.5</v>
      </c>
    </row>
    <row r="660" spans="1:8" ht="33.75">
      <c r="A660" s="6">
        <v>575</v>
      </c>
      <c r="B660" s="9" t="s">
        <v>14</v>
      </c>
      <c r="C660" s="39" t="s">
        <v>230</v>
      </c>
      <c r="D660" s="9"/>
      <c r="E660" s="34" t="s">
        <v>935</v>
      </c>
      <c r="F660" s="105">
        <f>F678+F661+F672</f>
        <v>8388.1</v>
      </c>
      <c r="G660" s="105">
        <f>G678+G661+G672</f>
        <v>8340.5</v>
      </c>
      <c r="H660" s="105">
        <f>H678+H661+H672</f>
        <v>8040.5</v>
      </c>
    </row>
    <row r="661" spans="1:8" ht="22.5">
      <c r="A661" s="6">
        <v>575</v>
      </c>
      <c r="B661" s="9" t="s">
        <v>14</v>
      </c>
      <c r="C661" s="93">
        <v>1230000000</v>
      </c>
      <c r="D661" s="36"/>
      <c r="E661" s="43" t="s">
        <v>170</v>
      </c>
      <c r="F661" s="105">
        <f>F662</f>
        <v>157.6</v>
      </c>
      <c r="G661" s="105">
        <f aca="true" t="shared" si="95" ref="G661:H664">G662</f>
        <v>157.6</v>
      </c>
      <c r="H661" s="105">
        <f t="shared" si="95"/>
        <v>157.6</v>
      </c>
    </row>
    <row r="662" spans="1:8" ht="33.75">
      <c r="A662" s="6">
        <v>575</v>
      </c>
      <c r="B662" s="9" t="s">
        <v>14</v>
      </c>
      <c r="C662" s="93">
        <v>1230200000</v>
      </c>
      <c r="D662" s="9"/>
      <c r="E662" s="34" t="s">
        <v>352</v>
      </c>
      <c r="F662" s="105">
        <f>F663+F666+F669</f>
        <v>157.6</v>
      </c>
      <c r="G662" s="105">
        <f>G663+G666+G669</f>
        <v>157.6</v>
      </c>
      <c r="H662" s="105">
        <f>H663+H666+H669</f>
        <v>157.6</v>
      </c>
    </row>
    <row r="663" spans="1:8" ht="12.75">
      <c r="A663" s="6">
        <v>575</v>
      </c>
      <c r="B663" s="9" t="s">
        <v>14</v>
      </c>
      <c r="C663" s="93">
        <v>1230220000</v>
      </c>
      <c r="D663" s="9"/>
      <c r="E663" s="31" t="s">
        <v>362</v>
      </c>
      <c r="F663" s="105">
        <f>F664</f>
        <v>90</v>
      </c>
      <c r="G663" s="105">
        <f t="shared" si="95"/>
        <v>90</v>
      </c>
      <c r="H663" s="105">
        <f t="shared" si="95"/>
        <v>90</v>
      </c>
    </row>
    <row r="664" spans="1:8" ht="22.5">
      <c r="A664" s="6">
        <v>575</v>
      </c>
      <c r="B664" s="9" t="s">
        <v>14</v>
      </c>
      <c r="C664" s="93">
        <v>1230220010</v>
      </c>
      <c r="D664" s="9"/>
      <c r="E664" s="34" t="s">
        <v>351</v>
      </c>
      <c r="F664" s="105">
        <f>F665</f>
        <v>90</v>
      </c>
      <c r="G664" s="105">
        <f t="shared" si="95"/>
        <v>90</v>
      </c>
      <c r="H664" s="105">
        <f t="shared" si="95"/>
        <v>90</v>
      </c>
    </row>
    <row r="665" spans="1:8" ht="22.5">
      <c r="A665" s="6">
        <v>575</v>
      </c>
      <c r="B665" s="9" t="s">
        <v>14</v>
      </c>
      <c r="C665" s="93">
        <v>1230220010</v>
      </c>
      <c r="D665" s="9" t="s">
        <v>95</v>
      </c>
      <c r="E665" s="32" t="s">
        <v>533</v>
      </c>
      <c r="F665" s="105">
        <v>90</v>
      </c>
      <c r="G665" s="105">
        <v>90</v>
      </c>
      <c r="H665" s="105">
        <v>90</v>
      </c>
    </row>
    <row r="666" spans="1:8" ht="22.5">
      <c r="A666" s="6">
        <v>575</v>
      </c>
      <c r="B666" s="9" t="s">
        <v>14</v>
      </c>
      <c r="C666" s="93">
        <v>1230210000</v>
      </c>
      <c r="D666" s="9"/>
      <c r="E666" s="31" t="s">
        <v>373</v>
      </c>
      <c r="F666" s="105">
        <f aca="true" t="shared" si="96" ref="F666:H667">F667</f>
        <v>57.6</v>
      </c>
      <c r="G666" s="105">
        <f t="shared" si="96"/>
        <v>57.6</v>
      </c>
      <c r="H666" s="105">
        <f t="shared" si="96"/>
        <v>57.6</v>
      </c>
    </row>
    <row r="667" spans="1:8" ht="22.5">
      <c r="A667" s="6">
        <v>575</v>
      </c>
      <c r="B667" s="9" t="s">
        <v>14</v>
      </c>
      <c r="C667" s="93">
        <v>1230211080</v>
      </c>
      <c r="D667" s="9"/>
      <c r="E667" s="32" t="s">
        <v>806</v>
      </c>
      <c r="F667" s="105">
        <f t="shared" si="96"/>
        <v>57.6</v>
      </c>
      <c r="G667" s="105">
        <f t="shared" si="96"/>
        <v>57.6</v>
      </c>
      <c r="H667" s="105">
        <f t="shared" si="96"/>
        <v>57.6</v>
      </c>
    </row>
    <row r="668" spans="1:9" ht="22.5">
      <c r="A668" s="6">
        <v>575</v>
      </c>
      <c r="B668" s="9" t="s">
        <v>14</v>
      </c>
      <c r="C668" s="93">
        <v>1230211080</v>
      </c>
      <c r="D668" s="9" t="s">
        <v>95</v>
      </c>
      <c r="E668" s="32" t="s">
        <v>533</v>
      </c>
      <c r="F668" s="105">
        <v>57.6</v>
      </c>
      <c r="G668" s="105">
        <v>57.6</v>
      </c>
      <c r="H668" s="105">
        <v>57.6</v>
      </c>
      <c r="I668" s="168"/>
    </row>
    <row r="669" spans="1:8" ht="33.75">
      <c r="A669" s="6">
        <v>575</v>
      </c>
      <c r="B669" s="9" t="s">
        <v>14</v>
      </c>
      <c r="C669" s="93" t="s">
        <v>804</v>
      </c>
      <c r="D669" s="9"/>
      <c r="E669" s="32" t="s">
        <v>417</v>
      </c>
      <c r="F669" s="105">
        <f aca="true" t="shared" si="97" ref="F669:H670">F670</f>
        <v>10</v>
      </c>
      <c r="G669" s="105">
        <f t="shared" si="97"/>
        <v>10</v>
      </c>
      <c r="H669" s="105">
        <f t="shared" si="97"/>
        <v>10</v>
      </c>
    </row>
    <row r="670" spans="1:8" ht="22.5">
      <c r="A670" s="6">
        <v>575</v>
      </c>
      <c r="B670" s="9" t="s">
        <v>14</v>
      </c>
      <c r="C670" s="93" t="s">
        <v>805</v>
      </c>
      <c r="D670" s="9"/>
      <c r="E670" s="32" t="s">
        <v>807</v>
      </c>
      <c r="F670" s="105">
        <f t="shared" si="97"/>
        <v>10</v>
      </c>
      <c r="G670" s="105">
        <f t="shared" si="97"/>
        <v>10</v>
      </c>
      <c r="H670" s="105">
        <f t="shared" si="97"/>
        <v>10</v>
      </c>
    </row>
    <row r="671" spans="1:9" ht="22.5">
      <c r="A671" s="6">
        <v>575</v>
      </c>
      <c r="B671" s="9" t="s">
        <v>14</v>
      </c>
      <c r="C671" s="93" t="s">
        <v>805</v>
      </c>
      <c r="D671" s="9" t="s">
        <v>95</v>
      </c>
      <c r="E671" s="32" t="s">
        <v>533</v>
      </c>
      <c r="F671" s="105">
        <v>10</v>
      </c>
      <c r="G671" s="105">
        <v>10</v>
      </c>
      <c r="H671" s="105">
        <v>10</v>
      </c>
      <c r="I671" s="168"/>
    </row>
    <row r="672" spans="1:8" ht="22.5">
      <c r="A672" s="6">
        <v>575</v>
      </c>
      <c r="B672" s="9" t="s">
        <v>14</v>
      </c>
      <c r="C672" s="39" t="s">
        <v>146</v>
      </c>
      <c r="D672" s="9"/>
      <c r="E672" s="47" t="s">
        <v>139</v>
      </c>
      <c r="F672" s="105">
        <f aca="true" t="shared" si="98" ref="F672:H673">F673</f>
        <v>20</v>
      </c>
      <c r="G672" s="105">
        <f t="shared" si="98"/>
        <v>20</v>
      </c>
      <c r="H672" s="105">
        <f t="shared" si="98"/>
        <v>20</v>
      </c>
    </row>
    <row r="673" spans="1:8" ht="45">
      <c r="A673" s="6">
        <v>575</v>
      </c>
      <c r="B673" s="9" t="s">
        <v>14</v>
      </c>
      <c r="C673" s="39" t="s">
        <v>147</v>
      </c>
      <c r="D673" s="9"/>
      <c r="E673" s="46" t="s">
        <v>354</v>
      </c>
      <c r="F673" s="105">
        <f t="shared" si="98"/>
        <v>20</v>
      </c>
      <c r="G673" s="105">
        <f t="shared" si="98"/>
        <v>20</v>
      </c>
      <c r="H673" s="105">
        <f t="shared" si="98"/>
        <v>20</v>
      </c>
    </row>
    <row r="674" spans="1:8" ht="12.75">
      <c r="A674" s="6">
        <v>575</v>
      </c>
      <c r="B674" s="9" t="s">
        <v>14</v>
      </c>
      <c r="C674" s="39" t="s">
        <v>148</v>
      </c>
      <c r="D674" s="9"/>
      <c r="E674" s="31" t="s">
        <v>362</v>
      </c>
      <c r="F674" s="105">
        <f aca="true" t="shared" si="99" ref="F674:H675">F675</f>
        <v>20</v>
      </c>
      <c r="G674" s="105">
        <f t="shared" si="99"/>
        <v>20</v>
      </c>
      <c r="H674" s="105">
        <f t="shared" si="99"/>
        <v>20</v>
      </c>
    </row>
    <row r="675" spans="1:8" ht="22.5">
      <c r="A675" s="6">
        <v>575</v>
      </c>
      <c r="B675" s="9" t="s">
        <v>14</v>
      </c>
      <c r="C675" s="39" t="s">
        <v>149</v>
      </c>
      <c r="D675" s="9"/>
      <c r="E675" s="46" t="s">
        <v>452</v>
      </c>
      <c r="F675" s="105">
        <f t="shared" si="99"/>
        <v>20</v>
      </c>
      <c r="G675" s="105">
        <f t="shared" si="99"/>
        <v>20</v>
      </c>
      <c r="H675" s="105">
        <f t="shared" si="99"/>
        <v>20</v>
      </c>
    </row>
    <row r="676" spans="1:8" ht="22.5">
      <c r="A676" s="6">
        <v>575</v>
      </c>
      <c r="B676" s="9" t="s">
        <v>14</v>
      </c>
      <c r="C676" s="39" t="s">
        <v>149</v>
      </c>
      <c r="D676" s="9" t="s">
        <v>95</v>
      </c>
      <c r="E676" s="32" t="s">
        <v>533</v>
      </c>
      <c r="F676" s="105">
        <v>20</v>
      </c>
      <c r="G676" s="105">
        <v>20</v>
      </c>
      <c r="H676" s="105">
        <v>20</v>
      </c>
    </row>
    <row r="677" spans="1:8" ht="12.75">
      <c r="A677" s="6">
        <v>575</v>
      </c>
      <c r="B677" s="9" t="s">
        <v>14</v>
      </c>
      <c r="C677" s="39" t="s">
        <v>150</v>
      </c>
      <c r="D677" s="9"/>
      <c r="E677" s="46" t="s">
        <v>166</v>
      </c>
      <c r="F677" s="105">
        <f aca="true" t="shared" si="100" ref="F677:H678">F678</f>
        <v>8210.5</v>
      </c>
      <c r="G677" s="105">
        <f t="shared" si="100"/>
        <v>8162.9</v>
      </c>
      <c r="H677" s="105">
        <f t="shared" si="100"/>
        <v>7862.9</v>
      </c>
    </row>
    <row r="678" spans="1:8" ht="33.75">
      <c r="A678" s="6">
        <v>575</v>
      </c>
      <c r="B678" s="9" t="s">
        <v>14</v>
      </c>
      <c r="C678" s="39" t="s">
        <v>151</v>
      </c>
      <c r="D678" s="9"/>
      <c r="E678" s="32" t="s">
        <v>152</v>
      </c>
      <c r="F678" s="105">
        <f t="shared" si="100"/>
        <v>8210.5</v>
      </c>
      <c r="G678" s="105">
        <f t="shared" si="100"/>
        <v>8162.9</v>
      </c>
      <c r="H678" s="105">
        <f t="shared" si="100"/>
        <v>7862.9</v>
      </c>
    </row>
    <row r="679" spans="1:8" ht="12.75">
      <c r="A679" s="6">
        <v>575</v>
      </c>
      <c r="B679" s="9" t="s">
        <v>14</v>
      </c>
      <c r="C679" s="39" t="s">
        <v>153</v>
      </c>
      <c r="D679" s="9"/>
      <c r="E679" s="31" t="s">
        <v>362</v>
      </c>
      <c r="F679" s="105">
        <f>F680+F682</f>
        <v>8210.5</v>
      </c>
      <c r="G679" s="105">
        <f>G680+G682</f>
        <v>8162.9</v>
      </c>
      <c r="H679" s="105">
        <f>H680+H682</f>
        <v>7862.9</v>
      </c>
    </row>
    <row r="680" spans="1:8" ht="12.75">
      <c r="A680" s="6">
        <v>575</v>
      </c>
      <c r="B680" s="9" t="s">
        <v>14</v>
      </c>
      <c r="C680" s="39" t="s">
        <v>154</v>
      </c>
      <c r="D680" s="9"/>
      <c r="E680" s="32" t="s">
        <v>456</v>
      </c>
      <c r="F680" s="105">
        <f>F681</f>
        <v>1134.5</v>
      </c>
      <c r="G680" s="105">
        <f>G681</f>
        <v>1086.9</v>
      </c>
      <c r="H680" s="105">
        <f>H681</f>
        <v>1086.9</v>
      </c>
    </row>
    <row r="681" spans="1:8" ht="45">
      <c r="A681" s="6">
        <v>575</v>
      </c>
      <c r="B681" s="9" t="s">
        <v>14</v>
      </c>
      <c r="C681" s="39" t="s">
        <v>154</v>
      </c>
      <c r="D681" s="9" t="s">
        <v>93</v>
      </c>
      <c r="E681" s="32" t="s">
        <v>94</v>
      </c>
      <c r="F681" s="105">
        <v>1134.5</v>
      </c>
      <c r="G681" s="105">
        <v>1086.9</v>
      </c>
      <c r="H681" s="105">
        <v>1086.9</v>
      </c>
    </row>
    <row r="682" spans="1:8" ht="33.75">
      <c r="A682" s="6">
        <v>575</v>
      </c>
      <c r="B682" s="9" t="s">
        <v>14</v>
      </c>
      <c r="C682" s="39" t="s">
        <v>155</v>
      </c>
      <c r="D682" s="9"/>
      <c r="E682" s="32" t="s">
        <v>141</v>
      </c>
      <c r="F682" s="105">
        <f>F683+F684+F685</f>
        <v>7076</v>
      </c>
      <c r="G682" s="105">
        <f>G683+G684+G685</f>
        <v>7076</v>
      </c>
      <c r="H682" s="105">
        <f>H683+H684+H685</f>
        <v>6776</v>
      </c>
    </row>
    <row r="683" spans="1:8" ht="45">
      <c r="A683" s="6">
        <v>575</v>
      </c>
      <c r="B683" s="9" t="s">
        <v>14</v>
      </c>
      <c r="C683" s="39" t="s">
        <v>155</v>
      </c>
      <c r="D683" s="9" t="s">
        <v>93</v>
      </c>
      <c r="E683" s="32" t="s">
        <v>94</v>
      </c>
      <c r="F683" s="105">
        <v>5208</v>
      </c>
      <c r="G683" s="105">
        <v>5208</v>
      </c>
      <c r="H683" s="105">
        <v>5208</v>
      </c>
    </row>
    <row r="684" spans="1:8" ht="22.5">
      <c r="A684" s="6">
        <v>575</v>
      </c>
      <c r="B684" s="9" t="s">
        <v>14</v>
      </c>
      <c r="C684" s="39" t="s">
        <v>155</v>
      </c>
      <c r="D684" s="9" t="s">
        <v>95</v>
      </c>
      <c r="E684" s="32" t="s">
        <v>533</v>
      </c>
      <c r="F684" s="105">
        <v>1848</v>
      </c>
      <c r="G684" s="105">
        <f>1848</f>
        <v>1848</v>
      </c>
      <c r="H684" s="105">
        <f>1848-300</f>
        <v>1548</v>
      </c>
    </row>
    <row r="685" spans="1:8" ht="12.75">
      <c r="A685" s="6">
        <v>575</v>
      </c>
      <c r="B685" s="9" t="s">
        <v>14</v>
      </c>
      <c r="C685" s="39" t="s">
        <v>155</v>
      </c>
      <c r="D685" s="9" t="s">
        <v>135</v>
      </c>
      <c r="E685" s="31" t="s">
        <v>136</v>
      </c>
      <c r="F685" s="105">
        <v>20</v>
      </c>
      <c r="G685" s="105">
        <v>20</v>
      </c>
      <c r="H685" s="105">
        <v>20</v>
      </c>
    </row>
    <row r="686" spans="1:8" ht="12.75">
      <c r="A686" s="11">
        <v>575</v>
      </c>
      <c r="B686" s="16" t="s">
        <v>18</v>
      </c>
      <c r="C686" s="93"/>
      <c r="D686" s="16"/>
      <c r="E686" s="30" t="s">
        <v>19</v>
      </c>
      <c r="F686" s="118">
        <f>F687</f>
        <v>3432</v>
      </c>
      <c r="G686" s="118">
        <f>G687</f>
        <v>3432</v>
      </c>
      <c r="H686" s="118">
        <f>H687</f>
        <v>3432</v>
      </c>
    </row>
    <row r="687" spans="1:8" s="92" customFormat="1" ht="12.75">
      <c r="A687" s="11">
        <v>575</v>
      </c>
      <c r="B687" s="16" t="s">
        <v>79</v>
      </c>
      <c r="C687" s="38"/>
      <c r="D687" s="16"/>
      <c r="E687" s="30" t="s">
        <v>80</v>
      </c>
      <c r="F687" s="118">
        <f aca="true" t="shared" si="101" ref="F687:H691">F688</f>
        <v>3432</v>
      </c>
      <c r="G687" s="118">
        <f t="shared" si="101"/>
        <v>3432</v>
      </c>
      <c r="H687" s="118">
        <f t="shared" si="101"/>
        <v>3432</v>
      </c>
    </row>
    <row r="688" spans="1:8" s="8" customFormat="1" ht="33.75">
      <c r="A688" s="6">
        <v>575</v>
      </c>
      <c r="B688" s="9" t="s">
        <v>79</v>
      </c>
      <c r="C688" s="39" t="s">
        <v>230</v>
      </c>
      <c r="D688" s="9"/>
      <c r="E688" s="34" t="s">
        <v>935</v>
      </c>
      <c r="F688" s="108">
        <f t="shared" si="101"/>
        <v>3432</v>
      </c>
      <c r="G688" s="108">
        <f t="shared" si="101"/>
        <v>3432</v>
      </c>
      <c r="H688" s="108">
        <f t="shared" si="101"/>
        <v>3432</v>
      </c>
    </row>
    <row r="689" spans="1:8" s="92" customFormat="1" ht="12.75">
      <c r="A689" s="6">
        <v>575</v>
      </c>
      <c r="B689" s="9" t="s">
        <v>79</v>
      </c>
      <c r="C689" s="93">
        <v>1210000000</v>
      </c>
      <c r="D689" s="9"/>
      <c r="E689" s="45" t="s">
        <v>169</v>
      </c>
      <c r="F689" s="108">
        <f t="shared" si="101"/>
        <v>3432</v>
      </c>
      <c r="G689" s="108">
        <f t="shared" si="101"/>
        <v>3432</v>
      </c>
      <c r="H689" s="108">
        <f t="shared" si="101"/>
        <v>3432</v>
      </c>
    </row>
    <row r="690" spans="1:8" s="8" customFormat="1" ht="22.5">
      <c r="A690" s="6">
        <v>575</v>
      </c>
      <c r="B690" s="9" t="s">
        <v>79</v>
      </c>
      <c r="C690" s="93">
        <v>1210100000</v>
      </c>
      <c r="D690" s="9"/>
      <c r="E690" s="34" t="s">
        <v>335</v>
      </c>
      <c r="F690" s="108">
        <f t="shared" si="101"/>
        <v>3432</v>
      </c>
      <c r="G690" s="108">
        <f t="shared" si="101"/>
        <v>3432</v>
      </c>
      <c r="H690" s="108">
        <f t="shared" si="101"/>
        <v>3432</v>
      </c>
    </row>
    <row r="691" spans="1:8" s="8" customFormat="1" ht="22.5">
      <c r="A691" s="6">
        <v>575</v>
      </c>
      <c r="B691" s="9" t="s">
        <v>79</v>
      </c>
      <c r="C691" s="93">
        <v>1210110000</v>
      </c>
      <c r="D691" s="9"/>
      <c r="E691" s="34" t="s">
        <v>373</v>
      </c>
      <c r="F691" s="108">
        <f t="shared" si="101"/>
        <v>3432</v>
      </c>
      <c r="G691" s="108">
        <f t="shared" si="101"/>
        <v>3432</v>
      </c>
      <c r="H691" s="108">
        <f t="shared" si="101"/>
        <v>3432</v>
      </c>
    </row>
    <row r="692" spans="1:8" s="8" customFormat="1" ht="56.25">
      <c r="A692" s="6">
        <v>575</v>
      </c>
      <c r="B692" s="9" t="s">
        <v>79</v>
      </c>
      <c r="C692" s="93">
        <v>1210110500</v>
      </c>
      <c r="D692" s="9"/>
      <c r="E692" s="32" t="s">
        <v>484</v>
      </c>
      <c r="F692" s="108">
        <f>F693+F694</f>
        <v>3432</v>
      </c>
      <c r="G692" s="108">
        <f>G693+G694</f>
        <v>3432</v>
      </c>
      <c r="H692" s="108">
        <f>H693+H694</f>
        <v>3432</v>
      </c>
    </row>
    <row r="693" spans="1:8" s="8" customFormat="1" ht="22.5">
      <c r="A693" s="6">
        <v>575</v>
      </c>
      <c r="B693" s="9" t="s">
        <v>79</v>
      </c>
      <c r="C693" s="93">
        <v>1210110500</v>
      </c>
      <c r="D693" s="9" t="s">
        <v>95</v>
      </c>
      <c r="E693" s="32" t="s">
        <v>533</v>
      </c>
      <c r="F693" s="108">
        <v>85.4</v>
      </c>
      <c r="G693" s="108">
        <v>85.4</v>
      </c>
      <c r="H693" s="108">
        <v>85.4</v>
      </c>
    </row>
    <row r="694" spans="1:8" s="8" customFormat="1" ht="12.75">
      <c r="A694" s="6">
        <v>575</v>
      </c>
      <c r="B694" s="9" t="s">
        <v>79</v>
      </c>
      <c r="C694" s="93">
        <v>1210110500</v>
      </c>
      <c r="D694" s="9" t="s">
        <v>164</v>
      </c>
      <c r="E694" s="31" t="s">
        <v>168</v>
      </c>
      <c r="F694" s="108">
        <v>3346.6</v>
      </c>
      <c r="G694" s="108">
        <v>3346.6</v>
      </c>
      <c r="H694" s="108">
        <v>3346.6</v>
      </c>
    </row>
    <row r="695" spans="1:8" ht="22.5">
      <c r="A695" s="11">
        <v>592</v>
      </c>
      <c r="B695" s="11"/>
      <c r="C695" s="38"/>
      <c r="D695" s="11"/>
      <c r="E695" s="30" t="s">
        <v>87</v>
      </c>
      <c r="F695" s="103">
        <f>F696+F716+F708</f>
        <v>7914.2</v>
      </c>
      <c r="G695" s="103">
        <f>G696+G716+G708</f>
        <v>7914.2</v>
      </c>
      <c r="H695" s="103">
        <f>H696+H716+H708</f>
        <v>7614.2</v>
      </c>
    </row>
    <row r="696" spans="1:8" ht="12.75">
      <c r="A696" s="11">
        <v>592</v>
      </c>
      <c r="B696" s="16" t="s">
        <v>511</v>
      </c>
      <c r="C696" s="38"/>
      <c r="D696" s="11"/>
      <c r="E696" s="30" t="s">
        <v>518</v>
      </c>
      <c r="F696" s="103">
        <f aca="true" t="shared" si="102" ref="F696:H701">F697</f>
        <v>7914.2</v>
      </c>
      <c r="G696" s="103">
        <f t="shared" si="102"/>
        <v>7914.2</v>
      </c>
      <c r="H696" s="103">
        <f t="shared" si="102"/>
        <v>7614.2</v>
      </c>
    </row>
    <row r="697" spans="1:8" ht="33.75">
      <c r="A697" s="11">
        <v>592</v>
      </c>
      <c r="B697" s="16" t="s">
        <v>51</v>
      </c>
      <c r="C697" s="38"/>
      <c r="D697" s="11"/>
      <c r="E697" s="30" t="s">
        <v>65</v>
      </c>
      <c r="F697" s="103">
        <f t="shared" si="102"/>
        <v>7914.2</v>
      </c>
      <c r="G697" s="103">
        <f t="shared" si="102"/>
        <v>7914.2</v>
      </c>
      <c r="H697" s="103">
        <f t="shared" si="102"/>
        <v>7614.2</v>
      </c>
    </row>
    <row r="698" spans="1:8" ht="33.75">
      <c r="A698" s="6">
        <v>592</v>
      </c>
      <c r="B698" s="9" t="s">
        <v>51</v>
      </c>
      <c r="C698" s="39" t="s">
        <v>158</v>
      </c>
      <c r="D698" s="6"/>
      <c r="E698" s="32" t="s">
        <v>976</v>
      </c>
      <c r="F698" s="105">
        <f t="shared" si="102"/>
        <v>7914.2</v>
      </c>
      <c r="G698" s="105">
        <f t="shared" si="102"/>
        <v>7914.2</v>
      </c>
      <c r="H698" s="105">
        <f t="shared" si="102"/>
        <v>7614.2</v>
      </c>
    </row>
    <row r="699" spans="1:8" s="5" customFormat="1" ht="12.75">
      <c r="A699" s="6">
        <v>592</v>
      </c>
      <c r="B699" s="9" t="s">
        <v>51</v>
      </c>
      <c r="C699" s="39" t="s">
        <v>159</v>
      </c>
      <c r="D699" s="9"/>
      <c r="E699" s="44" t="s">
        <v>166</v>
      </c>
      <c r="F699" s="108">
        <f t="shared" si="102"/>
        <v>7914.2</v>
      </c>
      <c r="G699" s="108">
        <f t="shared" si="102"/>
        <v>7914.2</v>
      </c>
      <c r="H699" s="108">
        <f t="shared" si="102"/>
        <v>7614.2</v>
      </c>
    </row>
    <row r="700" spans="1:8" s="5" customFormat="1" ht="22.5">
      <c r="A700" s="6">
        <v>592</v>
      </c>
      <c r="B700" s="9" t="s">
        <v>51</v>
      </c>
      <c r="C700" s="39" t="s">
        <v>160</v>
      </c>
      <c r="D700" s="9"/>
      <c r="E700" s="32" t="s">
        <v>161</v>
      </c>
      <c r="F700" s="108">
        <f>F701+F706</f>
        <v>7914.2</v>
      </c>
      <c r="G700" s="108">
        <f>G701+G706</f>
        <v>7914.2</v>
      </c>
      <c r="H700" s="108">
        <f>H701+H706</f>
        <v>7614.2</v>
      </c>
    </row>
    <row r="701" spans="1:8" ht="12.75">
      <c r="A701" s="6">
        <v>592</v>
      </c>
      <c r="B701" s="9" t="s">
        <v>51</v>
      </c>
      <c r="C701" s="39" t="s">
        <v>162</v>
      </c>
      <c r="D701" s="9"/>
      <c r="E701" s="31" t="s">
        <v>362</v>
      </c>
      <c r="F701" s="108">
        <f t="shared" si="102"/>
        <v>7604.2</v>
      </c>
      <c r="G701" s="108">
        <f t="shared" si="102"/>
        <v>7604.2</v>
      </c>
      <c r="H701" s="108">
        <f t="shared" si="102"/>
        <v>7304.2</v>
      </c>
    </row>
    <row r="702" spans="1:8" ht="22.5">
      <c r="A702" s="6">
        <v>592</v>
      </c>
      <c r="B702" s="9" t="s">
        <v>51</v>
      </c>
      <c r="C702" s="39" t="s">
        <v>163</v>
      </c>
      <c r="D702" s="9"/>
      <c r="E702" s="32" t="s">
        <v>502</v>
      </c>
      <c r="F702" s="108">
        <f>F703+F704+F705</f>
        <v>7604.2</v>
      </c>
      <c r="G702" s="108">
        <f>G703+G704+G705</f>
        <v>7604.2</v>
      </c>
      <c r="H702" s="108">
        <f>H703+H704+H705</f>
        <v>7304.2</v>
      </c>
    </row>
    <row r="703" spans="1:8" s="8" customFormat="1" ht="45">
      <c r="A703" s="6">
        <v>592</v>
      </c>
      <c r="B703" s="9" t="s">
        <v>51</v>
      </c>
      <c r="C703" s="39" t="s">
        <v>163</v>
      </c>
      <c r="D703" s="9" t="s">
        <v>93</v>
      </c>
      <c r="E703" s="32" t="s">
        <v>94</v>
      </c>
      <c r="F703" s="105">
        <f>5313+1601</f>
        <v>6914</v>
      </c>
      <c r="G703" s="105">
        <f>5313+1601</f>
        <v>6914</v>
      </c>
      <c r="H703" s="105">
        <f>5313-300+1601</f>
        <v>6614</v>
      </c>
    </row>
    <row r="704" spans="1:8" ht="20.25" customHeight="1">
      <c r="A704" s="6">
        <v>592</v>
      </c>
      <c r="B704" s="9" t="s">
        <v>51</v>
      </c>
      <c r="C704" s="39" t="s">
        <v>163</v>
      </c>
      <c r="D704" s="9" t="s">
        <v>95</v>
      </c>
      <c r="E704" s="32" t="s">
        <v>533</v>
      </c>
      <c r="F704" s="105">
        <f>2291.2-1601</f>
        <v>690.1999999999998</v>
      </c>
      <c r="G704" s="105">
        <f>2291.2-1601</f>
        <v>690.1999999999998</v>
      </c>
      <c r="H704" s="105">
        <f>2291.2-1601</f>
        <v>690.1999999999998</v>
      </c>
    </row>
    <row r="705" spans="1:8" ht="13.5" customHeight="1" hidden="1">
      <c r="A705" s="6">
        <v>592</v>
      </c>
      <c r="B705" s="9" t="s">
        <v>51</v>
      </c>
      <c r="C705" s="39" t="s">
        <v>163</v>
      </c>
      <c r="D705" s="9" t="s">
        <v>135</v>
      </c>
      <c r="E705" s="31" t="s">
        <v>136</v>
      </c>
      <c r="F705" s="105"/>
      <c r="G705" s="105"/>
      <c r="H705" s="105"/>
    </row>
    <row r="706" spans="1:8" ht="39" customHeight="1">
      <c r="A706" s="6">
        <v>592</v>
      </c>
      <c r="B706" s="9" t="s">
        <v>51</v>
      </c>
      <c r="C706" s="39" t="s">
        <v>532</v>
      </c>
      <c r="D706" s="9"/>
      <c r="E706" s="32" t="s">
        <v>39</v>
      </c>
      <c r="F706" s="105">
        <f>F707</f>
        <v>310</v>
      </c>
      <c r="G706" s="105">
        <f>G707</f>
        <v>310</v>
      </c>
      <c r="H706" s="105">
        <f>H707</f>
        <v>310</v>
      </c>
    </row>
    <row r="707" spans="1:8" ht="23.25" customHeight="1">
      <c r="A707" s="6">
        <v>592</v>
      </c>
      <c r="B707" s="9" t="s">
        <v>51</v>
      </c>
      <c r="C707" s="39" t="s">
        <v>532</v>
      </c>
      <c r="D707" s="9" t="s">
        <v>95</v>
      </c>
      <c r="E707" s="32" t="s">
        <v>533</v>
      </c>
      <c r="F707" s="105">
        <v>310</v>
      </c>
      <c r="G707" s="105">
        <v>310</v>
      </c>
      <c r="H707" s="105">
        <v>310</v>
      </c>
    </row>
    <row r="708" spans="1:8" ht="12.75" hidden="1">
      <c r="A708" s="11">
        <v>592</v>
      </c>
      <c r="B708" s="16" t="s">
        <v>721</v>
      </c>
      <c r="C708" s="37"/>
      <c r="D708" s="16"/>
      <c r="E708" s="33" t="s">
        <v>722</v>
      </c>
      <c r="F708" s="103">
        <f aca="true" t="shared" si="103" ref="F708:F713">F709</f>
        <v>0</v>
      </c>
      <c r="G708" s="103">
        <f aca="true" t="shared" si="104" ref="G708:H714">G709</f>
        <v>0</v>
      </c>
      <c r="H708" s="103">
        <f t="shared" si="104"/>
        <v>0</v>
      </c>
    </row>
    <row r="709" spans="1:8" ht="12.75" hidden="1">
      <c r="A709" s="11">
        <v>592</v>
      </c>
      <c r="B709" s="16" t="s">
        <v>723</v>
      </c>
      <c r="C709" s="37"/>
      <c r="D709" s="16"/>
      <c r="E709" s="33" t="s">
        <v>724</v>
      </c>
      <c r="F709" s="103">
        <f t="shared" si="103"/>
        <v>0</v>
      </c>
      <c r="G709" s="103">
        <f t="shared" si="104"/>
        <v>0</v>
      </c>
      <c r="H709" s="103">
        <f t="shared" si="104"/>
        <v>0</v>
      </c>
    </row>
    <row r="710" spans="1:8" ht="22.5" hidden="1">
      <c r="A710" s="6">
        <v>592</v>
      </c>
      <c r="B710" s="9" t="s">
        <v>723</v>
      </c>
      <c r="C710" s="39" t="s">
        <v>158</v>
      </c>
      <c r="D710" s="6"/>
      <c r="E710" s="32" t="s">
        <v>41</v>
      </c>
      <c r="F710" s="105">
        <f t="shared" si="103"/>
        <v>0</v>
      </c>
      <c r="G710" s="105">
        <f t="shared" si="104"/>
        <v>0</v>
      </c>
      <c r="H710" s="105">
        <f t="shared" si="104"/>
        <v>0</v>
      </c>
    </row>
    <row r="711" spans="1:8" ht="22.5" hidden="1">
      <c r="A711" s="6">
        <v>592</v>
      </c>
      <c r="B711" s="9" t="s">
        <v>723</v>
      </c>
      <c r="C711" s="39" t="s">
        <v>725</v>
      </c>
      <c r="D711" s="6"/>
      <c r="E711" s="32" t="s">
        <v>726</v>
      </c>
      <c r="F711" s="105">
        <f t="shared" si="103"/>
        <v>0</v>
      </c>
      <c r="G711" s="105">
        <f t="shared" si="104"/>
        <v>0</v>
      </c>
      <c r="H711" s="105">
        <f t="shared" si="104"/>
        <v>0</v>
      </c>
    </row>
    <row r="712" spans="1:8" ht="22.5" hidden="1">
      <c r="A712" s="6">
        <v>592</v>
      </c>
      <c r="B712" s="9" t="s">
        <v>723</v>
      </c>
      <c r="C712" s="39" t="s">
        <v>727</v>
      </c>
      <c r="D712" s="6"/>
      <c r="E712" s="32" t="s">
        <v>728</v>
      </c>
      <c r="F712" s="105">
        <f t="shared" si="103"/>
        <v>0</v>
      </c>
      <c r="G712" s="105">
        <f t="shared" si="104"/>
        <v>0</v>
      </c>
      <c r="H712" s="105">
        <f t="shared" si="104"/>
        <v>0</v>
      </c>
    </row>
    <row r="713" spans="1:8" ht="12.75" hidden="1">
      <c r="A713" s="6">
        <v>592</v>
      </c>
      <c r="B713" s="9" t="s">
        <v>723</v>
      </c>
      <c r="C713" s="39" t="s">
        <v>729</v>
      </c>
      <c r="D713" s="6"/>
      <c r="E713" s="31" t="s">
        <v>362</v>
      </c>
      <c r="F713" s="105">
        <f t="shared" si="103"/>
        <v>0</v>
      </c>
      <c r="G713" s="105">
        <f t="shared" si="104"/>
        <v>0</v>
      </c>
      <c r="H713" s="105">
        <f t="shared" si="104"/>
        <v>0</v>
      </c>
    </row>
    <row r="714" spans="1:8" ht="22.5" hidden="1">
      <c r="A714" s="6">
        <v>592</v>
      </c>
      <c r="B714" s="9" t="s">
        <v>723</v>
      </c>
      <c r="C714" s="144">
        <v>1320120020</v>
      </c>
      <c r="D714" s="72"/>
      <c r="E714" s="145" t="s">
        <v>730</v>
      </c>
      <c r="F714" s="105">
        <f>F715</f>
        <v>0</v>
      </c>
      <c r="G714" s="105">
        <f t="shared" si="104"/>
        <v>0</v>
      </c>
      <c r="H714" s="105">
        <f t="shared" si="104"/>
        <v>0</v>
      </c>
    </row>
    <row r="715" spans="1:8" ht="12.75" hidden="1">
      <c r="A715" s="6">
        <v>592</v>
      </c>
      <c r="B715" s="9" t="s">
        <v>723</v>
      </c>
      <c r="C715" s="144">
        <v>1320120020</v>
      </c>
      <c r="D715" s="72">
        <v>500</v>
      </c>
      <c r="E715" s="145" t="s">
        <v>731</v>
      </c>
      <c r="F715" s="105"/>
      <c r="G715" s="105"/>
      <c r="H715" s="105"/>
    </row>
    <row r="716" spans="1:8" ht="0.75" customHeight="1">
      <c r="A716" s="11">
        <v>592</v>
      </c>
      <c r="B716" s="16" t="s">
        <v>73</v>
      </c>
      <c r="C716" s="39"/>
      <c r="D716" s="11"/>
      <c r="E716" s="30" t="s">
        <v>53</v>
      </c>
      <c r="F716" s="103">
        <f>F717</f>
        <v>0</v>
      </c>
      <c r="G716" s="103">
        <f>G717</f>
        <v>0</v>
      </c>
      <c r="H716" s="103">
        <f>H717</f>
        <v>0</v>
      </c>
    </row>
    <row r="717" spans="1:8" ht="22.5" hidden="1">
      <c r="A717" s="11">
        <v>592</v>
      </c>
      <c r="B717" s="16" t="s">
        <v>74</v>
      </c>
      <c r="C717" s="39"/>
      <c r="D717" s="11"/>
      <c r="E717" s="30" t="s">
        <v>92</v>
      </c>
      <c r="F717" s="103">
        <f>F724</f>
        <v>0</v>
      </c>
      <c r="G717" s="103">
        <f>G724</f>
        <v>0</v>
      </c>
      <c r="H717" s="103">
        <f>H724</f>
        <v>0</v>
      </c>
    </row>
    <row r="718" spans="1:8" ht="22.5" hidden="1">
      <c r="A718" s="6">
        <v>592</v>
      </c>
      <c r="B718" s="9" t="s">
        <v>74</v>
      </c>
      <c r="C718" s="39" t="s">
        <v>158</v>
      </c>
      <c r="D718" s="6"/>
      <c r="E718" s="32" t="s">
        <v>41</v>
      </c>
      <c r="F718" s="105">
        <f aca="true" t="shared" si="105" ref="F718:H723">F719</f>
        <v>0</v>
      </c>
      <c r="G718" s="105">
        <f t="shared" si="105"/>
        <v>0</v>
      </c>
      <c r="H718" s="105">
        <f t="shared" si="105"/>
        <v>0</v>
      </c>
    </row>
    <row r="719" spans="1:8" s="5" customFormat="1" ht="33.75" hidden="1">
      <c r="A719" s="6">
        <v>592</v>
      </c>
      <c r="B719" s="9" t="s">
        <v>74</v>
      </c>
      <c r="C719" s="39" t="s">
        <v>101</v>
      </c>
      <c r="D719" s="11"/>
      <c r="E719" s="44" t="s">
        <v>487</v>
      </c>
      <c r="F719" s="105">
        <f t="shared" si="105"/>
        <v>0</v>
      </c>
      <c r="G719" s="105">
        <f t="shared" si="105"/>
        <v>0</v>
      </c>
      <c r="H719" s="105">
        <f t="shared" si="105"/>
        <v>0</v>
      </c>
    </row>
    <row r="720" spans="1:8" s="5" customFormat="1" ht="22.5" hidden="1">
      <c r="A720" s="6">
        <v>592</v>
      </c>
      <c r="B720" s="9" t="s">
        <v>74</v>
      </c>
      <c r="C720" s="39" t="s">
        <v>102</v>
      </c>
      <c r="D720" s="11"/>
      <c r="E720" s="32" t="s">
        <v>338</v>
      </c>
      <c r="F720" s="105">
        <f t="shared" si="105"/>
        <v>0</v>
      </c>
      <c r="G720" s="105">
        <f t="shared" si="105"/>
        <v>0</v>
      </c>
      <c r="H720" s="105">
        <f t="shared" si="105"/>
        <v>0</v>
      </c>
    </row>
    <row r="721" spans="1:8" s="5" customFormat="1" ht="12.75" hidden="1">
      <c r="A721" s="6">
        <v>592</v>
      </c>
      <c r="B721" s="9" t="s">
        <v>74</v>
      </c>
      <c r="C721" s="39" t="s">
        <v>103</v>
      </c>
      <c r="D721" s="11"/>
      <c r="E721" s="31" t="s">
        <v>362</v>
      </c>
      <c r="F721" s="105">
        <f t="shared" si="105"/>
        <v>0</v>
      </c>
      <c r="G721" s="105">
        <f t="shared" si="105"/>
        <v>0</v>
      </c>
      <c r="H721" s="105">
        <f t="shared" si="105"/>
        <v>0</v>
      </c>
    </row>
    <row r="722" spans="1:8" s="5" customFormat="1" ht="22.5" hidden="1">
      <c r="A722" s="6">
        <v>592</v>
      </c>
      <c r="B722" s="9" t="s">
        <v>74</v>
      </c>
      <c r="C722" s="39" t="s">
        <v>104</v>
      </c>
      <c r="D722" s="11"/>
      <c r="E722" s="32" t="s">
        <v>339</v>
      </c>
      <c r="F722" s="105">
        <f t="shared" si="105"/>
        <v>0</v>
      </c>
      <c r="G722" s="105">
        <f t="shared" si="105"/>
        <v>0</v>
      </c>
      <c r="H722" s="105">
        <f t="shared" si="105"/>
        <v>0</v>
      </c>
    </row>
    <row r="723" spans="1:8" s="5" customFormat="1" ht="12.75" hidden="1">
      <c r="A723" s="6">
        <v>592</v>
      </c>
      <c r="B723" s="9" t="s">
        <v>74</v>
      </c>
      <c r="C723" s="39" t="s">
        <v>105</v>
      </c>
      <c r="D723" s="11"/>
      <c r="E723" s="32" t="s">
        <v>145</v>
      </c>
      <c r="F723" s="105">
        <f t="shared" si="105"/>
        <v>0</v>
      </c>
      <c r="G723" s="105">
        <f t="shared" si="105"/>
        <v>0</v>
      </c>
      <c r="H723" s="105">
        <f t="shared" si="105"/>
        <v>0</v>
      </c>
    </row>
    <row r="724" spans="1:8" s="5" customFormat="1" ht="12.75" hidden="1">
      <c r="A724" s="6">
        <v>592</v>
      </c>
      <c r="B724" s="9" t="s">
        <v>74</v>
      </c>
      <c r="C724" s="39" t="s">
        <v>105</v>
      </c>
      <c r="D724" s="6">
        <v>700</v>
      </c>
      <c r="E724" s="32" t="s">
        <v>451</v>
      </c>
      <c r="F724" s="105"/>
      <c r="G724" s="105"/>
      <c r="H724" s="105"/>
    </row>
  </sheetData>
  <sheetProtection/>
  <mergeCells count="11">
    <mergeCell ref="A5:A7"/>
    <mergeCell ref="A2:H4"/>
    <mergeCell ref="B5:B7"/>
    <mergeCell ref="G6:G7"/>
    <mergeCell ref="H6:H7"/>
    <mergeCell ref="F5:H5"/>
    <mergeCell ref="G1:H1"/>
    <mergeCell ref="C5:C7"/>
    <mergeCell ref="D5:D7"/>
    <mergeCell ref="E5:E7"/>
    <mergeCell ref="F6:F7"/>
  </mergeCells>
  <printOptions/>
  <pageMargins left="0.7874015748031497" right="0.3937007874015748" top="0.3937007874015748" bottom="0.3937007874015748" header="0.5118110236220472" footer="0.5118110236220472"/>
  <pageSetup fitToHeight="2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8"/>
  <sheetViews>
    <sheetView view="pageBreakPreview" zoomScaleNormal="120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375" style="42" customWidth="1"/>
    <col min="2" max="2" width="10.75390625" style="42" customWidth="1"/>
    <col min="3" max="3" width="5.00390625" style="21" customWidth="1"/>
    <col min="4" max="4" width="53.00390625" style="21" customWidth="1"/>
    <col min="5" max="5" width="12.375" style="21" customWidth="1"/>
    <col min="6" max="6" width="10.75390625" style="0" customWidth="1"/>
    <col min="7" max="7" width="10.625" style="0" customWidth="1"/>
  </cols>
  <sheetData>
    <row r="1" spans="1:7" ht="114.75" customHeight="1">
      <c r="A1" s="27"/>
      <c r="B1" s="27"/>
      <c r="C1" s="28"/>
      <c r="D1" s="67"/>
      <c r="E1" s="102"/>
      <c r="F1" s="206" t="s">
        <v>885</v>
      </c>
      <c r="G1" s="206"/>
    </row>
    <row r="2" spans="1:8" ht="12" customHeight="1">
      <c r="A2" s="27"/>
      <c r="B2" s="27"/>
      <c r="C2" s="28"/>
      <c r="D2" s="66"/>
      <c r="E2" s="68"/>
      <c r="F2" s="1"/>
      <c r="G2" s="1"/>
      <c r="H2" s="1"/>
    </row>
    <row r="3" spans="1:8" ht="11.25" customHeight="1">
      <c r="A3" s="222" t="s">
        <v>881</v>
      </c>
      <c r="B3" s="222"/>
      <c r="C3" s="222"/>
      <c r="D3" s="222"/>
      <c r="E3" s="222"/>
      <c r="F3" s="222"/>
      <c r="G3" s="222"/>
      <c r="H3" s="2"/>
    </row>
    <row r="4" spans="1:7" ht="25.5" customHeight="1">
      <c r="A4" s="223"/>
      <c r="B4" s="223"/>
      <c r="C4" s="223"/>
      <c r="D4" s="223"/>
      <c r="E4" s="223"/>
      <c r="F4" s="223"/>
      <c r="G4" s="223"/>
    </row>
    <row r="5" spans="1:7" ht="12.75">
      <c r="A5" s="216" t="s">
        <v>504</v>
      </c>
      <c r="B5" s="216" t="s">
        <v>505</v>
      </c>
      <c r="C5" s="216" t="s">
        <v>506</v>
      </c>
      <c r="D5" s="216" t="s">
        <v>507</v>
      </c>
      <c r="E5" s="225" t="s">
        <v>508</v>
      </c>
      <c r="F5" s="225"/>
      <c r="G5" s="225"/>
    </row>
    <row r="6" spans="1:7" ht="12.75">
      <c r="A6" s="226"/>
      <c r="B6" s="226"/>
      <c r="C6" s="217"/>
      <c r="D6" s="217"/>
      <c r="E6" s="218" t="s">
        <v>468</v>
      </c>
      <c r="F6" s="218" t="s">
        <v>745</v>
      </c>
      <c r="G6" s="218" t="s">
        <v>879</v>
      </c>
    </row>
    <row r="7" spans="1:7" ht="12.75">
      <c r="A7" s="226"/>
      <c r="B7" s="226"/>
      <c r="C7" s="217"/>
      <c r="D7" s="217"/>
      <c r="E7" s="224"/>
      <c r="F7" s="224"/>
      <c r="G7" s="224"/>
    </row>
    <row r="8" spans="1:7" ht="12.75">
      <c r="A8" s="14"/>
      <c r="B8" s="14"/>
      <c r="C8" s="14"/>
      <c r="D8" s="15" t="s">
        <v>56</v>
      </c>
      <c r="E8" s="26">
        <f>E9+E146+E187+E304+E473+E571+E633+E658+E669+E275</f>
        <v>373972</v>
      </c>
      <c r="F8" s="26">
        <f>F9+F146+F187+F304+F473+F571+F633+F658+F669+F275</f>
        <v>368083.3</v>
      </c>
      <c r="G8" s="26">
        <f>G9+G146+G187+G304+G473+G571+G633+G658+G669+G275</f>
        <v>360364.5</v>
      </c>
    </row>
    <row r="9" spans="1:7" ht="12.75">
      <c r="A9" s="37" t="s">
        <v>511</v>
      </c>
      <c r="B9" s="37"/>
      <c r="C9" s="16"/>
      <c r="D9" s="12" t="s">
        <v>518</v>
      </c>
      <c r="E9" s="103">
        <f>E10+E17+E45+E69+E75+E38+E63</f>
        <v>40109.799999999996</v>
      </c>
      <c r="F9" s="103">
        <f>F10+F17+F45+F69+F75+F38+F63</f>
        <v>35281.9</v>
      </c>
      <c r="G9" s="103">
        <f>G10+G17+G45+G69+G75+G38+G63</f>
        <v>33464.4</v>
      </c>
    </row>
    <row r="10" spans="1:7" ht="22.5">
      <c r="A10" s="59" t="s">
        <v>509</v>
      </c>
      <c r="B10" s="59"/>
      <c r="C10" s="54"/>
      <c r="D10" s="60" t="s">
        <v>59</v>
      </c>
      <c r="E10" s="104">
        <f aca="true" t="shared" si="0" ref="E10:E15">E11</f>
        <v>1483</v>
      </c>
      <c r="F10" s="104">
        <f aca="true" t="shared" si="1" ref="F10:G15">F11</f>
        <v>1483</v>
      </c>
      <c r="G10" s="104">
        <f t="shared" si="1"/>
        <v>1483</v>
      </c>
    </row>
    <row r="11" spans="1:7" ht="22.5">
      <c r="A11" s="53" t="s">
        <v>509</v>
      </c>
      <c r="B11" s="59"/>
      <c r="C11" s="53"/>
      <c r="D11" s="33" t="s">
        <v>59</v>
      </c>
      <c r="E11" s="105">
        <f t="shared" si="0"/>
        <v>1483</v>
      </c>
      <c r="F11" s="105">
        <f t="shared" si="1"/>
        <v>1483</v>
      </c>
      <c r="G11" s="105">
        <f t="shared" si="1"/>
        <v>1483</v>
      </c>
    </row>
    <row r="12" spans="1:7" ht="22.5">
      <c r="A12" s="17" t="s">
        <v>509</v>
      </c>
      <c r="B12" s="39" t="s">
        <v>363</v>
      </c>
      <c r="C12" s="9"/>
      <c r="D12" s="32" t="s">
        <v>910</v>
      </c>
      <c r="E12" s="106">
        <f t="shared" si="0"/>
        <v>1483</v>
      </c>
      <c r="F12" s="106">
        <f t="shared" si="1"/>
        <v>1483</v>
      </c>
      <c r="G12" s="106">
        <f t="shared" si="1"/>
        <v>1483</v>
      </c>
    </row>
    <row r="13" spans="1:7" ht="12.75">
      <c r="A13" s="17" t="s">
        <v>509</v>
      </c>
      <c r="B13" s="39" t="s">
        <v>364</v>
      </c>
      <c r="C13" s="9"/>
      <c r="D13" s="44" t="s">
        <v>166</v>
      </c>
      <c r="E13" s="106">
        <f t="shared" si="0"/>
        <v>1483</v>
      </c>
      <c r="F13" s="106">
        <f t="shared" si="1"/>
        <v>1483</v>
      </c>
      <c r="G13" s="106">
        <f t="shared" si="1"/>
        <v>1483</v>
      </c>
    </row>
    <row r="14" spans="1:7" ht="12.75">
      <c r="A14" s="17" t="s">
        <v>509</v>
      </c>
      <c r="B14" s="39" t="s">
        <v>463</v>
      </c>
      <c r="C14" s="9"/>
      <c r="D14" s="44" t="s">
        <v>464</v>
      </c>
      <c r="E14" s="106">
        <f t="shared" si="0"/>
        <v>1483</v>
      </c>
      <c r="F14" s="106">
        <f t="shared" si="1"/>
        <v>1483</v>
      </c>
      <c r="G14" s="106">
        <f t="shared" si="1"/>
        <v>1483</v>
      </c>
    </row>
    <row r="15" spans="1:7" ht="22.5">
      <c r="A15" s="17" t="s">
        <v>509</v>
      </c>
      <c r="B15" s="39" t="s">
        <v>465</v>
      </c>
      <c r="C15" s="9"/>
      <c r="D15" s="31" t="s">
        <v>466</v>
      </c>
      <c r="E15" s="106">
        <f t="shared" si="0"/>
        <v>1483</v>
      </c>
      <c r="F15" s="106">
        <f t="shared" si="1"/>
        <v>1483</v>
      </c>
      <c r="G15" s="106">
        <f t="shared" si="1"/>
        <v>1483</v>
      </c>
    </row>
    <row r="16" spans="1:7" ht="45">
      <c r="A16" s="17" t="s">
        <v>509</v>
      </c>
      <c r="B16" s="39" t="s">
        <v>465</v>
      </c>
      <c r="C16" s="9" t="s">
        <v>93</v>
      </c>
      <c r="D16" s="32" t="s">
        <v>94</v>
      </c>
      <c r="E16" s="106">
        <f>'Прил.№10'!F16</f>
        <v>1483</v>
      </c>
      <c r="F16" s="106">
        <f>'Прил.№10'!G16</f>
        <v>1483</v>
      </c>
      <c r="G16" s="106">
        <f>'Прил.№10'!H16</f>
        <v>1483</v>
      </c>
    </row>
    <row r="17" spans="1:7" ht="33.75">
      <c r="A17" s="59" t="s">
        <v>512</v>
      </c>
      <c r="B17" s="59"/>
      <c r="C17" s="53"/>
      <c r="D17" s="60" t="s">
        <v>30</v>
      </c>
      <c r="E17" s="107">
        <f aca="true" t="shared" si="2" ref="E17:G18">E18</f>
        <v>17444.7</v>
      </c>
      <c r="F17" s="107">
        <f t="shared" si="2"/>
        <v>17444.7</v>
      </c>
      <c r="G17" s="107">
        <f t="shared" si="2"/>
        <v>16444.7</v>
      </c>
    </row>
    <row r="18" spans="1:7" ht="22.5">
      <c r="A18" s="9" t="s">
        <v>512</v>
      </c>
      <c r="B18" s="39" t="s">
        <v>363</v>
      </c>
      <c r="C18" s="9"/>
      <c r="D18" s="32" t="s">
        <v>910</v>
      </c>
      <c r="E18" s="105">
        <f t="shared" si="2"/>
        <v>17444.7</v>
      </c>
      <c r="F18" s="105">
        <f t="shared" si="2"/>
        <v>17444.7</v>
      </c>
      <c r="G18" s="105">
        <f t="shared" si="2"/>
        <v>16444.7</v>
      </c>
    </row>
    <row r="19" spans="1:7" ht="12.75">
      <c r="A19" s="9" t="s">
        <v>512</v>
      </c>
      <c r="B19" s="39" t="s">
        <v>364</v>
      </c>
      <c r="C19" s="9"/>
      <c r="D19" s="44" t="s">
        <v>166</v>
      </c>
      <c r="E19" s="105">
        <f>E20+E29+E33</f>
        <v>17444.7</v>
      </c>
      <c r="F19" s="105">
        <f>F20+F29+F33</f>
        <v>17444.7</v>
      </c>
      <c r="G19" s="105">
        <f>G20+G29+G33</f>
        <v>16444.7</v>
      </c>
    </row>
    <row r="20" spans="1:7" ht="22.5">
      <c r="A20" s="9" t="s">
        <v>512</v>
      </c>
      <c r="B20" s="39" t="s">
        <v>365</v>
      </c>
      <c r="C20" s="9"/>
      <c r="D20" s="44" t="s">
        <v>172</v>
      </c>
      <c r="E20" s="105">
        <f>E21</f>
        <v>17029.5</v>
      </c>
      <c r="F20" s="105">
        <f>F21</f>
        <v>17029.5</v>
      </c>
      <c r="G20" s="105">
        <f>G21</f>
        <v>16029.5</v>
      </c>
    </row>
    <row r="21" spans="1:7" ht="12.75">
      <c r="A21" s="9" t="s">
        <v>512</v>
      </c>
      <c r="B21" s="39" t="s">
        <v>366</v>
      </c>
      <c r="C21" s="9"/>
      <c r="D21" s="31" t="s">
        <v>362</v>
      </c>
      <c r="E21" s="105">
        <f>E22+E26</f>
        <v>17029.5</v>
      </c>
      <c r="F21" s="105">
        <f>F22+F26</f>
        <v>17029.5</v>
      </c>
      <c r="G21" s="105">
        <f>G22+G26</f>
        <v>16029.5</v>
      </c>
    </row>
    <row r="22" spans="1:7" ht="22.5">
      <c r="A22" s="9" t="s">
        <v>512</v>
      </c>
      <c r="B22" s="39" t="s">
        <v>98</v>
      </c>
      <c r="C22" s="9"/>
      <c r="D22" s="31" t="s">
        <v>99</v>
      </c>
      <c r="E22" s="105">
        <f>E23+E24+E25</f>
        <v>17029.5</v>
      </c>
      <c r="F22" s="105">
        <f>F23+F24+F25</f>
        <v>17029.5</v>
      </c>
      <c r="G22" s="105">
        <f>G23+G24+G25</f>
        <v>16029.5</v>
      </c>
    </row>
    <row r="23" spans="1:7" ht="45">
      <c r="A23" s="9" t="s">
        <v>512</v>
      </c>
      <c r="B23" s="39" t="s">
        <v>98</v>
      </c>
      <c r="C23" s="9" t="s">
        <v>93</v>
      </c>
      <c r="D23" s="32" t="s">
        <v>31</v>
      </c>
      <c r="E23" s="105">
        <f>'Прил.№10'!F23</f>
        <v>14518.5</v>
      </c>
      <c r="F23" s="105">
        <f>'Прил.№10'!G23</f>
        <v>14518.5</v>
      </c>
      <c r="G23" s="105">
        <f>'Прил.№10'!H23</f>
        <v>14518.5</v>
      </c>
    </row>
    <row r="24" spans="1:7" ht="22.5">
      <c r="A24" s="9" t="s">
        <v>512</v>
      </c>
      <c r="B24" s="39" t="s">
        <v>98</v>
      </c>
      <c r="C24" s="9" t="s">
        <v>95</v>
      </c>
      <c r="D24" s="32" t="s">
        <v>533</v>
      </c>
      <c r="E24" s="105">
        <f>'Прил.№10'!F24</f>
        <v>2451</v>
      </c>
      <c r="F24" s="105">
        <f>'Прил.№10'!G24</f>
        <v>2451</v>
      </c>
      <c r="G24" s="105">
        <f>'Прил.№10'!H24</f>
        <v>1451</v>
      </c>
    </row>
    <row r="25" spans="1:7" ht="12.75">
      <c r="A25" s="9" t="s">
        <v>512</v>
      </c>
      <c r="B25" s="39" t="s">
        <v>98</v>
      </c>
      <c r="C25" s="9" t="s">
        <v>135</v>
      </c>
      <c r="D25" s="31" t="s">
        <v>136</v>
      </c>
      <c r="E25" s="105">
        <f>'Прил.№10'!F25</f>
        <v>60</v>
      </c>
      <c r="F25" s="105">
        <f>'Прил.№10'!G25</f>
        <v>60</v>
      </c>
      <c r="G25" s="105">
        <f>'Прил.№10'!H25</f>
        <v>60</v>
      </c>
    </row>
    <row r="26" spans="1:7" ht="0.75" customHeight="1">
      <c r="A26" s="9" t="s">
        <v>512</v>
      </c>
      <c r="B26" s="39" t="s">
        <v>304</v>
      </c>
      <c r="C26" s="9"/>
      <c r="D26" s="31" t="s">
        <v>305</v>
      </c>
      <c r="E26" s="105">
        <f aca="true" t="shared" si="3" ref="E26:G27">E27</f>
        <v>0</v>
      </c>
      <c r="F26" s="105">
        <f t="shared" si="3"/>
        <v>0</v>
      </c>
      <c r="G26" s="105">
        <f t="shared" si="3"/>
        <v>0</v>
      </c>
    </row>
    <row r="27" spans="1:7" ht="12.75" hidden="1">
      <c r="A27" s="9" t="s">
        <v>512</v>
      </c>
      <c r="B27" s="39" t="s">
        <v>306</v>
      </c>
      <c r="C27" s="9"/>
      <c r="D27" s="31" t="s">
        <v>367</v>
      </c>
      <c r="E27" s="105">
        <f t="shared" si="3"/>
        <v>0</v>
      </c>
      <c r="F27" s="105">
        <f t="shared" si="3"/>
        <v>0</v>
      </c>
      <c r="G27" s="105">
        <f t="shared" si="3"/>
        <v>0</v>
      </c>
    </row>
    <row r="28" spans="1:7" ht="22.5" hidden="1">
      <c r="A28" s="9" t="s">
        <v>512</v>
      </c>
      <c r="B28" s="39" t="s">
        <v>306</v>
      </c>
      <c r="C28" s="9" t="s">
        <v>95</v>
      </c>
      <c r="D28" s="32" t="s">
        <v>533</v>
      </c>
      <c r="E28" s="105">
        <f>'Прил.№10'!F28</f>
        <v>0</v>
      </c>
      <c r="F28" s="105">
        <f>'Прил.№10'!G28</f>
        <v>0</v>
      </c>
      <c r="G28" s="105">
        <f>'Прил.№10'!H28</f>
        <v>0</v>
      </c>
    </row>
    <row r="29" spans="1:7" ht="22.5">
      <c r="A29" s="9" t="s">
        <v>512</v>
      </c>
      <c r="B29" s="39" t="s">
        <v>368</v>
      </c>
      <c r="C29" s="9"/>
      <c r="D29" s="43" t="s">
        <v>312</v>
      </c>
      <c r="E29" s="105">
        <f>E30</f>
        <v>80</v>
      </c>
      <c r="F29" s="105">
        <f aca="true" t="shared" si="4" ref="F29:G31">F30</f>
        <v>80</v>
      </c>
      <c r="G29" s="105">
        <f t="shared" si="4"/>
        <v>80</v>
      </c>
    </row>
    <row r="30" spans="1:7" ht="12.75">
      <c r="A30" s="9" t="s">
        <v>512</v>
      </c>
      <c r="B30" s="39" t="s">
        <v>369</v>
      </c>
      <c r="C30" s="9"/>
      <c r="D30" s="31" t="s">
        <v>362</v>
      </c>
      <c r="E30" s="105">
        <f>E31</f>
        <v>80</v>
      </c>
      <c r="F30" s="105">
        <f t="shared" si="4"/>
        <v>80</v>
      </c>
      <c r="G30" s="105">
        <f t="shared" si="4"/>
        <v>80</v>
      </c>
    </row>
    <row r="31" spans="1:7" ht="22.5">
      <c r="A31" s="9" t="s">
        <v>512</v>
      </c>
      <c r="B31" s="39" t="s">
        <v>107</v>
      </c>
      <c r="C31" s="9"/>
      <c r="D31" s="31" t="s">
        <v>100</v>
      </c>
      <c r="E31" s="105">
        <f>E32</f>
        <v>80</v>
      </c>
      <c r="F31" s="105">
        <f t="shared" si="4"/>
        <v>80</v>
      </c>
      <c r="G31" s="105">
        <f t="shared" si="4"/>
        <v>80</v>
      </c>
    </row>
    <row r="32" spans="1:7" ht="45">
      <c r="A32" s="9" t="s">
        <v>512</v>
      </c>
      <c r="B32" s="39" t="s">
        <v>107</v>
      </c>
      <c r="C32" s="9" t="s">
        <v>93</v>
      </c>
      <c r="D32" s="32" t="s">
        <v>94</v>
      </c>
      <c r="E32" s="105">
        <f>'Прил.№10'!F32</f>
        <v>80</v>
      </c>
      <c r="F32" s="105">
        <f>'Прил.№10'!G32</f>
        <v>80</v>
      </c>
      <c r="G32" s="105">
        <f>'Прил.№10'!H32</f>
        <v>80</v>
      </c>
    </row>
    <row r="33" spans="1:7" ht="33.75">
      <c r="A33" s="9" t="s">
        <v>512</v>
      </c>
      <c r="B33" s="39" t="s">
        <v>370</v>
      </c>
      <c r="C33" s="9"/>
      <c r="D33" s="43" t="s">
        <v>371</v>
      </c>
      <c r="E33" s="105">
        <f aca="true" t="shared" si="5" ref="E33:G34">E34</f>
        <v>335.2</v>
      </c>
      <c r="F33" s="105">
        <f t="shared" si="5"/>
        <v>335.2</v>
      </c>
      <c r="G33" s="105">
        <f t="shared" si="5"/>
        <v>335.2</v>
      </c>
    </row>
    <row r="34" spans="1:7" ht="22.5">
      <c r="A34" s="9" t="s">
        <v>512</v>
      </c>
      <c r="B34" s="39" t="s">
        <v>108</v>
      </c>
      <c r="C34" s="9"/>
      <c r="D34" s="31" t="s">
        <v>373</v>
      </c>
      <c r="E34" s="105">
        <f t="shared" si="5"/>
        <v>335.2</v>
      </c>
      <c r="F34" s="105">
        <f t="shared" si="5"/>
        <v>335.2</v>
      </c>
      <c r="G34" s="105">
        <f t="shared" si="5"/>
        <v>335.2</v>
      </c>
    </row>
    <row r="35" spans="1:7" ht="33.75">
      <c r="A35" s="9" t="s">
        <v>512</v>
      </c>
      <c r="B35" s="39" t="s">
        <v>109</v>
      </c>
      <c r="C35" s="9"/>
      <c r="D35" s="31" t="s">
        <v>106</v>
      </c>
      <c r="E35" s="105">
        <f>E36+E37</f>
        <v>335.2</v>
      </c>
      <c r="F35" s="105">
        <f>F36+F37</f>
        <v>335.2</v>
      </c>
      <c r="G35" s="105">
        <f>G36+G37</f>
        <v>335.2</v>
      </c>
    </row>
    <row r="36" spans="1:7" ht="45">
      <c r="A36" s="9" t="s">
        <v>512</v>
      </c>
      <c r="B36" s="39" t="s">
        <v>109</v>
      </c>
      <c r="C36" s="9" t="s">
        <v>93</v>
      </c>
      <c r="D36" s="32" t="s">
        <v>94</v>
      </c>
      <c r="E36" s="108">
        <f>'Прил.№10'!F36</f>
        <v>322</v>
      </c>
      <c r="F36" s="108">
        <f>'Прил.№10'!G36</f>
        <v>322</v>
      </c>
      <c r="G36" s="108">
        <f>'Прил.№10'!H36</f>
        <v>322</v>
      </c>
    </row>
    <row r="37" spans="1:7" ht="22.5">
      <c r="A37" s="9" t="s">
        <v>512</v>
      </c>
      <c r="B37" s="39" t="s">
        <v>109</v>
      </c>
      <c r="C37" s="9" t="s">
        <v>95</v>
      </c>
      <c r="D37" s="32" t="s">
        <v>533</v>
      </c>
      <c r="E37" s="108">
        <f>'Прил.№10'!F37</f>
        <v>13.2</v>
      </c>
      <c r="F37" s="108">
        <f>'Прил.№10'!G37</f>
        <v>13.2</v>
      </c>
      <c r="G37" s="108">
        <f>'Прил.№10'!H37</f>
        <v>13.2</v>
      </c>
    </row>
    <row r="38" spans="1:7" ht="12.75">
      <c r="A38" s="37" t="s">
        <v>500</v>
      </c>
      <c r="B38" s="37"/>
      <c r="C38" s="16"/>
      <c r="D38" s="61" t="s">
        <v>501</v>
      </c>
      <c r="E38" s="108">
        <f aca="true" t="shared" si="6" ref="E38:G43">E39</f>
        <v>8.2</v>
      </c>
      <c r="F38" s="108">
        <f t="shared" si="6"/>
        <v>8.9</v>
      </c>
      <c r="G38" s="108">
        <f t="shared" si="6"/>
        <v>51.8</v>
      </c>
    </row>
    <row r="39" spans="1:7" ht="22.5">
      <c r="A39" s="9" t="s">
        <v>500</v>
      </c>
      <c r="B39" s="39" t="s">
        <v>363</v>
      </c>
      <c r="C39" s="16"/>
      <c r="D39" s="32" t="s">
        <v>910</v>
      </c>
      <c r="E39" s="108">
        <f t="shared" si="6"/>
        <v>8.2</v>
      </c>
      <c r="F39" s="108">
        <f t="shared" si="6"/>
        <v>8.9</v>
      </c>
      <c r="G39" s="108">
        <f t="shared" si="6"/>
        <v>51.8</v>
      </c>
    </row>
    <row r="40" spans="1:7" ht="12.75">
      <c r="A40" s="9" t="s">
        <v>500</v>
      </c>
      <c r="B40" s="39" t="s">
        <v>364</v>
      </c>
      <c r="C40" s="16"/>
      <c r="D40" s="44" t="s">
        <v>166</v>
      </c>
      <c r="E40" s="108">
        <f t="shared" si="6"/>
        <v>8.2</v>
      </c>
      <c r="F40" s="108">
        <f t="shared" si="6"/>
        <v>8.9</v>
      </c>
      <c r="G40" s="108">
        <f t="shared" si="6"/>
        <v>51.8</v>
      </c>
    </row>
    <row r="41" spans="1:7" ht="33.75">
      <c r="A41" s="9" t="s">
        <v>500</v>
      </c>
      <c r="B41" s="39" t="s">
        <v>372</v>
      </c>
      <c r="C41" s="9"/>
      <c r="D41" s="70" t="s">
        <v>111</v>
      </c>
      <c r="E41" s="108">
        <f t="shared" si="6"/>
        <v>8.2</v>
      </c>
      <c r="F41" s="108">
        <f t="shared" si="6"/>
        <v>8.9</v>
      </c>
      <c r="G41" s="108">
        <f t="shared" si="6"/>
        <v>51.8</v>
      </c>
    </row>
    <row r="42" spans="1:7" ht="33.75">
      <c r="A42" s="9" t="s">
        <v>500</v>
      </c>
      <c r="B42" s="39" t="s">
        <v>112</v>
      </c>
      <c r="C42" s="9"/>
      <c r="D42" s="100" t="s">
        <v>113</v>
      </c>
      <c r="E42" s="108">
        <f t="shared" si="6"/>
        <v>8.2</v>
      </c>
      <c r="F42" s="108">
        <f t="shared" si="6"/>
        <v>8.9</v>
      </c>
      <c r="G42" s="108">
        <f t="shared" si="6"/>
        <v>51.8</v>
      </c>
    </row>
    <row r="43" spans="1:7" ht="33.75">
      <c r="A43" s="9" t="s">
        <v>500</v>
      </c>
      <c r="B43" s="39" t="s">
        <v>388</v>
      </c>
      <c r="C43" s="9"/>
      <c r="D43" s="100" t="s">
        <v>114</v>
      </c>
      <c r="E43" s="108">
        <f>E44</f>
        <v>8.2</v>
      </c>
      <c r="F43" s="108">
        <f t="shared" si="6"/>
        <v>8.9</v>
      </c>
      <c r="G43" s="108">
        <f t="shared" si="6"/>
        <v>51.8</v>
      </c>
    </row>
    <row r="44" spans="1:7" ht="22.5">
      <c r="A44" s="17" t="s">
        <v>500</v>
      </c>
      <c r="B44" s="39" t="s">
        <v>388</v>
      </c>
      <c r="C44" s="9" t="s">
        <v>95</v>
      </c>
      <c r="D44" s="32" t="s">
        <v>96</v>
      </c>
      <c r="E44" s="108">
        <f>'Прил.№10'!F44</f>
        <v>8.2</v>
      </c>
      <c r="F44" s="108">
        <f>'Прил.№10'!G44</f>
        <v>8.9</v>
      </c>
      <c r="G44" s="108">
        <f>'Прил.№10'!H44</f>
        <v>51.8</v>
      </c>
    </row>
    <row r="45" spans="1:7" s="5" customFormat="1" ht="33.75">
      <c r="A45" s="37" t="s">
        <v>51</v>
      </c>
      <c r="B45" s="37"/>
      <c r="C45" s="16"/>
      <c r="D45" s="61" t="s">
        <v>65</v>
      </c>
      <c r="E45" s="103">
        <f>E46+E53</f>
        <v>8504.2</v>
      </c>
      <c r="F45" s="103">
        <f>F46+F53</f>
        <v>8504.2</v>
      </c>
      <c r="G45" s="103">
        <f>G46+G53</f>
        <v>8204.2</v>
      </c>
    </row>
    <row r="46" spans="1:7" ht="12.75">
      <c r="A46" s="9" t="s">
        <v>51</v>
      </c>
      <c r="B46" s="39" t="s">
        <v>360</v>
      </c>
      <c r="C46" s="9"/>
      <c r="D46" s="31" t="s">
        <v>142</v>
      </c>
      <c r="E46" s="105">
        <f>E47</f>
        <v>590</v>
      </c>
      <c r="F46" s="105">
        <f aca="true" t="shared" si="7" ref="F46:G48">F47</f>
        <v>590</v>
      </c>
      <c r="G46" s="105">
        <f t="shared" si="7"/>
        <v>590</v>
      </c>
    </row>
    <row r="47" spans="1:7" ht="12.75">
      <c r="A47" s="9" t="s">
        <v>51</v>
      </c>
      <c r="B47" s="39" t="s">
        <v>359</v>
      </c>
      <c r="C47" s="9"/>
      <c r="D47" s="31" t="s">
        <v>166</v>
      </c>
      <c r="E47" s="105">
        <f>E48</f>
        <v>590</v>
      </c>
      <c r="F47" s="105">
        <f t="shared" si="7"/>
        <v>590</v>
      </c>
      <c r="G47" s="105">
        <f t="shared" si="7"/>
        <v>590</v>
      </c>
    </row>
    <row r="48" spans="1:7" ht="12.75">
      <c r="A48" s="9" t="s">
        <v>51</v>
      </c>
      <c r="B48" s="39" t="s">
        <v>361</v>
      </c>
      <c r="C48" s="9"/>
      <c r="D48" s="31" t="s">
        <v>362</v>
      </c>
      <c r="E48" s="105">
        <f>E49</f>
        <v>590</v>
      </c>
      <c r="F48" s="105">
        <f t="shared" si="7"/>
        <v>590</v>
      </c>
      <c r="G48" s="105">
        <f t="shared" si="7"/>
        <v>590</v>
      </c>
    </row>
    <row r="49" spans="1:7" ht="22.5">
      <c r="A49" s="9" t="s">
        <v>51</v>
      </c>
      <c r="B49" s="39" t="s">
        <v>283</v>
      </c>
      <c r="C49" s="9"/>
      <c r="D49" s="31" t="s">
        <v>479</v>
      </c>
      <c r="E49" s="105">
        <f>E50+E51+E52</f>
        <v>590</v>
      </c>
      <c r="F49" s="105">
        <f>F50+F51+F52</f>
        <v>590</v>
      </c>
      <c r="G49" s="105">
        <f>G50+G51+G52</f>
        <v>590</v>
      </c>
    </row>
    <row r="50" spans="1:7" ht="45">
      <c r="A50" s="9" t="s">
        <v>51</v>
      </c>
      <c r="B50" s="39" t="s">
        <v>283</v>
      </c>
      <c r="C50" s="9" t="s">
        <v>93</v>
      </c>
      <c r="D50" s="32" t="s">
        <v>94</v>
      </c>
      <c r="E50" s="105">
        <f>'Прил.№10'!F320</f>
        <v>564</v>
      </c>
      <c r="F50" s="105">
        <f>'Прил.№10'!G320</f>
        <v>564</v>
      </c>
      <c r="G50" s="105">
        <f>'Прил.№10'!H320</f>
        <v>564</v>
      </c>
    </row>
    <row r="51" spans="1:7" ht="21" customHeight="1">
      <c r="A51" s="9" t="s">
        <v>51</v>
      </c>
      <c r="B51" s="39" t="s">
        <v>283</v>
      </c>
      <c r="C51" s="9" t="s">
        <v>95</v>
      </c>
      <c r="D51" s="32" t="s">
        <v>533</v>
      </c>
      <c r="E51" s="105">
        <f>'Прил.№10'!F321</f>
        <v>26</v>
      </c>
      <c r="F51" s="105">
        <f>'Прил.№10'!G321</f>
        <v>26</v>
      </c>
      <c r="G51" s="105">
        <f>'Прил.№10'!H321</f>
        <v>26</v>
      </c>
    </row>
    <row r="52" spans="1:7" ht="12.75" hidden="1">
      <c r="A52" s="9" t="s">
        <v>51</v>
      </c>
      <c r="B52" s="39" t="s">
        <v>283</v>
      </c>
      <c r="C52" s="9" t="s">
        <v>135</v>
      </c>
      <c r="D52" s="31" t="s">
        <v>136</v>
      </c>
      <c r="E52" s="105">
        <f>'Прил.№10'!F322</f>
        <v>0</v>
      </c>
      <c r="F52" s="105">
        <f>'Прил.№10'!G322</f>
        <v>0</v>
      </c>
      <c r="G52" s="105">
        <f>'Прил.№10'!H322</f>
        <v>0</v>
      </c>
    </row>
    <row r="53" spans="1:7" ht="33.75">
      <c r="A53" s="9" t="s">
        <v>51</v>
      </c>
      <c r="B53" s="39" t="s">
        <v>158</v>
      </c>
      <c r="C53" s="6"/>
      <c r="D53" s="32" t="s">
        <v>976</v>
      </c>
      <c r="E53" s="105">
        <f aca="true" t="shared" si="8" ref="E53:G54">E54</f>
        <v>7914.2</v>
      </c>
      <c r="F53" s="105">
        <f t="shared" si="8"/>
        <v>7914.2</v>
      </c>
      <c r="G53" s="105">
        <f t="shared" si="8"/>
        <v>7614.2</v>
      </c>
    </row>
    <row r="54" spans="1:7" ht="12.75">
      <c r="A54" s="9" t="s">
        <v>51</v>
      </c>
      <c r="B54" s="39" t="s">
        <v>159</v>
      </c>
      <c r="C54" s="9"/>
      <c r="D54" s="44" t="s">
        <v>166</v>
      </c>
      <c r="E54" s="105">
        <f t="shared" si="8"/>
        <v>7914.2</v>
      </c>
      <c r="F54" s="105">
        <f t="shared" si="8"/>
        <v>7914.2</v>
      </c>
      <c r="G54" s="105">
        <f t="shared" si="8"/>
        <v>7614.2</v>
      </c>
    </row>
    <row r="55" spans="1:7" ht="22.5">
      <c r="A55" s="9" t="s">
        <v>51</v>
      </c>
      <c r="B55" s="39" t="s">
        <v>160</v>
      </c>
      <c r="C55" s="9"/>
      <c r="D55" s="32" t="s">
        <v>161</v>
      </c>
      <c r="E55" s="105">
        <f>E56+E61</f>
        <v>7914.2</v>
      </c>
      <c r="F55" s="105">
        <f>F56+F61</f>
        <v>7914.2</v>
      </c>
      <c r="G55" s="105">
        <f>G56+G61</f>
        <v>7614.2</v>
      </c>
    </row>
    <row r="56" spans="1:7" ht="12.75">
      <c r="A56" s="9" t="s">
        <v>51</v>
      </c>
      <c r="B56" s="39" t="s">
        <v>162</v>
      </c>
      <c r="C56" s="9"/>
      <c r="D56" s="31" t="s">
        <v>362</v>
      </c>
      <c r="E56" s="105">
        <f>E57</f>
        <v>7604.2</v>
      </c>
      <c r="F56" s="105">
        <f>F57</f>
        <v>7604.2</v>
      </c>
      <c r="G56" s="105">
        <f>G57</f>
        <v>7304.2</v>
      </c>
    </row>
    <row r="57" spans="1:7" ht="22.5">
      <c r="A57" s="9" t="s">
        <v>51</v>
      </c>
      <c r="B57" s="39" t="s">
        <v>163</v>
      </c>
      <c r="C57" s="9"/>
      <c r="D57" s="32" t="s">
        <v>502</v>
      </c>
      <c r="E57" s="105">
        <f>E58+E59+E60</f>
        <v>7604.2</v>
      </c>
      <c r="F57" s="105">
        <f>F58+F59+F60</f>
        <v>7604.2</v>
      </c>
      <c r="G57" s="105">
        <f>G58+G59+G60</f>
        <v>7304.2</v>
      </c>
    </row>
    <row r="58" spans="1:7" ht="45">
      <c r="A58" s="9" t="s">
        <v>51</v>
      </c>
      <c r="B58" s="39" t="s">
        <v>163</v>
      </c>
      <c r="C58" s="9" t="s">
        <v>93</v>
      </c>
      <c r="D58" s="32" t="s">
        <v>94</v>
      </c>
      <c r="E58" s="105">
        <f>'Прил.№10'!F703</f>
        <v>6914</v>
      </c>
      <c r="F58" s="105">
        <f>'Прил.№10'!G703</f>
        <v>6914</v>
      </c>
      <c r="G58" s="105">
        <f>'Прил.№10'!H703</f>
        <v>6614</v>
      </c>
    </row>
    <row r="59" spans="1:7" ht="22.5">
      <c r="A59" s="9" t="s">
        <v>51</v>
      </c>
      <c r="B59" s="39" t="s">
        <v>163</v>
      </c>
      <c r="C59" s="9" t="s">
        <v>95</v>
      </c>
      <c r="D59" s="32" t="s">
        <v>533</v>
      </c>
      <c r="E59" s="105">
        <f>'Прил.№10'!F704</f>
        <v>690.1999999999998</v>
      </c>
      <c r="F59" s="105">
        <f>'Прил.№10'!G704</f>
        <v>690.1999999999998</v>
      </c>
      <c r="G59" s="105">
        <f>'Прил.№10'!H704</f>
        <v>690.1999999999998</v>
      </c>
    </row>
    <row r="60" spans="1:7" ht="13.5" customHeight="1">
      <c r="A60" s="9" t="s">
        <v>51</v>
      </c>
      <c r="B60" s="39" t="s">
        <v>163</v>
      </c>
      <c r="C60" s="9" t="s">
        <v>135</v>
      </c>
      <c r="D60" s="31" t="s">
        <v>136</v>
      </c>
      <c r="E60" s="105">
        <f>'Прил.№10'!F705</f>
        <v>0</v>
      </c>
      <c r="F60" s="105">
        <f>'Прил.№10'!G705</f>
        <v>0</v>
      </c>
      <c r="G60" s="105">
        <f>'Прил.№10'!H705</f>
        <v>0</v>
      </c>
    </row>
    <row r="61" spans="1:7" ht="33" customHeight="1">
      <c r="A61" s="9" t="s">
        <v>51</v>
      </c>
      <c r="B61" s="39" t="s">
        <v>532</v>
      </c>
      <c r="C61" s="9"/>
      <c r="D61" s="32" t="s">
        <v>39</v>
      </c>
      <c r="E61" s="105">
        <f>E62</f>
        <v>310</v>
      </c>
      <c r="F61" s="105">
        <f>F62</f>
        <v>310</v>
      </c>
      <c r="G61" s="105">
        <f>G62</f>
        <v>310</v>
      </c>
    </row>
    <row r="62" spans="1:7" ht="22.5">
      <c r="A62" s="9" t="s">
        <v>51</v>
      </c>
      <c r="B62" s="39" t="s">
        <v>532</v>
      </c>
      <c r="C62" s="9" t="s">
        <v>95</v>
      </c>
      <c r="D62" s="32" t="s">
        <v>533</v>
      </c>
      <c r="E62" s="105">
        <f>'Прил.№10'!F707</f>
        <v>310</v>
      </c>
      <c r="F62" s="105">
        <f>'Прил.№10'!G707</f>
        <v>310</v>
      </c>
      <c r="G62" s="105">
        <f>'Прил.№10'!H707</f>
        <v>310</v>
      </c>
    </row>
    <row r="63" spans="1:7" ht="12.75">
      <c r="A63" s="53" t="s">
        <v>374</v>
      </c>
      <c r="B63" s="37"/>
      <c r="C63" s="16"/>
      <c r="D63" s="30" t="s">
        <v>375</v>
      </c>
      <c r="E63" s="103">
        <f aca="true" t="shared" si="9" ref="E63:G67">E64</f>
        <v>0</v>
      </c>
      <c r="F63" s="103">
        <f t="shared" si="9"/>
        <v>0</v>
      </c>
      <c r="G63" s="103">
        <f t="shared" si="9"/>
        <v>0</v>
      </c>
    </row>
    <row r="64" spans="1:7" ht="12.75">
      <c r="A64" s="17" t="s">
        <v>374</v>
      </c>
      <c r="B64" s="39" t="s">
        <v>360</v>
      </c>
      <c r="C64" s="9"/>
      <c r="D64" s="31" t="s">
        <v>142</v>
      </c>
      <c r="E64" s="105">
        <f t="shared" si="9"/>
        <v>0</v>
      </c>
      <c r="F64" s="105">
        <f t="shared" si="9"/>
        <v>0</v>
      </c>
      <c r="G64" s="105">
        <f t="shared" si="9"/>
        <v>0</v>
      </c>
    </row>
    <row r="65" spans="1:7" ht="22.5">
      <c r="A65" s="17" t="s">
        <v>374</v>
      </c>
      <c r="B65" s="39" t="s">
        <v>376</v>
      </c>
      <c r="C65" s="9"/>
      <c r="D65" s="32" t="s">
        <v>377</v>
      </c>
      <c r="E65" s="105">
        <f t="shared" si="9"/>
        <v>0</v>
      </c>
      <c r="F65" s="105">
        <f t="shared" si="9"/>
        <v>0</v>
      </c>
      <c r="G65" s="105">
        <f t="shared" si="9"/>
        <v>0</v>
      </c>
    </row>
    <row r="66" spans="1:7" ht="12.75">
      <c r="A66" s="17" t="s">
        <v>374</v>
      </c>
      <c r="B66" s="39" t="s">
        <v>378</v>
      </c>
      <c r="C66" s="9"/>
      <c r="D66" s="31" t="s">
        <v>362</v>
      </c>
      <c r="E66" s="105">
        <f t="shared" si="9"/>
        <v>0</v>
      </c>
      <c r="F66" s="105">
        <f t="shared" si="9"/>
        <v>0</v>
      </c>
      <c r="G66" s="105">
        <f t="shared" si="9"/>
        <v>0</v>
      </c>
    </row>
    <row r="67" spans="1:7" ht="22.5">
      <c r="A67" s="17" t="s">
        <v>374</v>
      </c>
      <c r="B67" s="39" t="s">
        <v>491</v>
      </c>
      <c r="C67" s="9"/>
      <c r="D67" s="32" t="s">
        <v>490</v>
      </c>
      <c r="E67" s="105">
        <f>E68</f>
        <v>0</v>
      </c>
      <c r="F67" s="105">
        <f t="shared" si="9"/>
        <v>0</v>
      </c>
      <c r="G67" s="105">
        <f t="shared" si="9"/>
        <v>0</v>
      </c>
    </row>
    <row r="68" spans="1:7" ht="12.75">
      <c r="A68" s="17" t="s">
        <v>374</v>
      </c>
      <c r="B68" s="39" t="s">
        <v>491</v>
      </c>
      <c r="C68" s="9" t="s">
        <v>135</v>
      </c>
      <c r="D68" s="31" t="s">
        <v>136</v>
      </c>
      <c r="E68" s="105">
        <f>'Прил.№10'!F50</f>
        <v>0</v>
      </c>
      <c r="F68" s="105">
        <f>'Прил.№10'!G50</f>
        <v>0</v>
      </c>
      <c r="G68" s="105">
        <f>'Прил.№10'!H50</f>
        <v>0</v>
      </c>
    </row>
    <row r="69" spans="1:7" ht="12.75">
      <c r="A69" s="16" t="s">
        <v>61</v>
      </c>
      <c r="B69" s="37"/>
      <c r="C69" s="16"/>
      <c r="D69" s="30" t="s">
        <v>519</v>
      </c>
      <c r="E69" s="103">
        <f>E73</f>
        <v>200</v>
      </c>
      <c r="F69" s="103">
        <f>F73</f>
        <v>200</v>
      </c>
      <c r="G69" s="103">
        <f>G73</f>
        <v>200</v>
      </c>
    </row>
    <row r="70" spans="1:7" ht="12.75">
      <c r="A70" s="9" t="s">
        <v>61</v>
      </c>
      <c r="B70" s="39" t="s">
        <v>360</v>
      </c>
      <c r="C70" s="56"/>
      <c r="D70" s="31" t="s">
        <v>142</v>
      </c>
      <c r="E70" s="105">
        <f>E71</f>
        <v>200</v>
      </c>
      <c r="F70" s="105">
        <f aca="true" t="shared" si="10" ref="F70:G73">F71</f>
        <v>200</v>
      </c>
      <c r="G70" s="105">
        <f t="shared" si="10"/>
        <v>200</v>
      </c>
    </row>
    <row r="71" spans="1:7" ht="12.75">
      <c r="A71" s="9" t="s">
        <v>61</v>
      </c>
      <c r="B71" s="40" t="s">
        <v>379</v>
      </c>
      <c r="C71" s="56"/>
      <c r="D71" s="32" t="s">
        <v>57</v>
      </c>
      <c r="E71" s="105">
        <f>E72</f>
        <v>200</v>
      </c>
      <c r="F71" s="105">
        <f t="shared" si="10"/>
        <v>200</v>
      </c>
      <c r="G71" s="105">
        <f t="shared" si="10"/>
        <v>200</v>
      </c>
    </row>
    <row r="72" spans="1:7" ht="12.75">
      <c r="A72" s="9" t="s">
        <v>61</v>
      </c>
      <c r="B72" s="39" t="s">
        <v>380</v>
      </c>
      <c r="C72" s="9"/>
      <c r="D72" s="31" t="s">
        <v>362</v>
      </c>
      <c r="E72" s="105">
        <f>E73</f>
        <v>200</v>
      </c>
      <c r="F72" s="105">
        <f t="shared" si="10"/>
        <v>200</v>
      </c>
      <c r="G72" s="105">
        <f t="shared" si="10"/>
        <v>200</v>
      </c>
    </row>
    <row r="73" spans="1:7" ht="12.75">
      <c r="A73" s="9" t="s">
        <v>61</v>
      </c>
      <c r="B73" s="39" t="s">
        <v>115</v>
      </c>
      <c r="C73" s="9"/>
      <c r="D73" s="32" t="s">
        <v>116</v>
      </c>
      <c r="E73" s="105">
        <f>E74</f>
        <v>200</v>
      </c>
      <c r="F73" s="105">
        <f t="shared" si="10"/>
        <v>200</v>
      </c>
      <c r="G73" s="105">
        <f t="shared" si="10"/>
        <v>200</v>
      </c>
    </row>
    <row r="74" spans="1:7" ht="12.75">
      <c r="A74" s="9" t="s">
        <v>61</v>
      </c>
      <c r="B74" s="39" t="s">
        <v>115</v>
      </c>
      <c r="C74" s="9" t="s">
        <v>135</v>
      </c>
      <c r="D74" s="31" t="s">
        <v>136</v>
      </c>
      <c r="E74" s="105">
        <f>'Прил.№10'!F56</f>
        <v>200</v>
      </c>
      <c r="F74" s="105">
        <f>'Прил.№10'!G56</f>
        <v>200</v>
      </c>
      <c r="G74" s="105">
        <f>'Прил.№10'!H56</f>
        <v>200</v>
      </c>
    </row>
    <row r="75" spans="1:7" ht="12.75">
      <c r="A75" s="37" t="s">
        <v>66</v>
      </c>
      <c r="B75" s="37"/>
      <c r="C75" s="16"/>
      <c r="D75" s="12" t="s">
        <v>520</v>
      </c>
      <c r="E75" s="103">
        <f>E76+E104+E140</f>
        <v>12469.699999999999</v>
      </c>
      <c r="F75" s="103">
        <f>F76+F104+F140</f>
        <v>7641.1</v>
      </c>
      <c r="G75" s="103">
        <f>G76+G104+G140</f>
        <v>7080.7</v>
      </c>
    </row>
    <row r="76" spans="1:7" ht="22.5">
      <c r="A76" s="37" t="s">
        <v>66</v>
      </c>
      <c r="B76" s="39" t="s">
        <v>363</v>
      </c>
      <c r="C76" s="9"/>
      <c r="D76" s="32" t="s">
        <v>910</v>
      </c>
      <c r="E76" s="106">
        <f>E77+E92</f>
        <v>7381.1</v>
      </c>
      <c r="F76" s="106">
        <f>F77+F92</f>
        <v>7381.1</v>
      </c>
      <c r="G76" s="106">
        <f>G77+G92</f>
        <v>6854.8</v>
      </c>
    </row>
    <row r="77" spans="1:7" ht="33.75">
      <c r="A77" s="17" t="s">
        <v>66</v>
      </c>
      <c r="B77" s="40" t="s">
        <v>381</v>
      </c>
      <c r="C77" s="17"/>
      <c r="D77" s="43" t="s">
        <v>480</v>
      </c>
      <c r="E77" s="106">
        <f>E82+E86+E78</f>
        <v>3250.3</v>
      </c>
      <c r="F77" s="106">
        <f>F82+F86+F78</f>
        <v>3250.3</v>
      </c>
      <c r="G77" s="106">
        <f>G82+G86+G78</f>
        <v>2850.3</v>
      </c>
    </row>
    <row r="78" spans="1:7" ht="22.5">
      <c r="A78" s="17" t="s">
        <v>66</v>
      </c>
      <c r="B78" s="40" t="s">
        <v>749</v>
      </c>
      <c r="C78" s="17"/>
      <c r="D78" s="31" t="s">
        <v>750</v>
      </c>
      <c r="E78" s="106">
        <f>E79</f>
        <v>70</v>
      </c>
      <c r="F78" s="106">
        <f aca="true" t="shared" si="11" ref="F78:G80">F79</f>
        <v>70</v>
      </c>
      <c r="G78" s="106">
        <f t="shared" si="11"/>
        <v>70</v>
      </c>
    </row>
    <row r="79" spans="1:7" ht="12.75">
      <c r="A79" s="17" t="s">
        <v>66</v>
      </c>
      <c r="B79" s="40" t="s">
        <v>751</v>
      </c>
      <c r="C79" s="17"/>
      <c r="D79" s="31" t="s">
        <v>362</v>
      </c>
      <c r="E79" s="106">
        <f>E80</f>
        <v>70</v>
      </c>
      <c r="F79" s="106">
        <f t="shared" si="11"/>
        <v>70</v>
      </c>
      <c r="G79" s="106">
        <f t="shared" si="11"/>
        <v>70</v>
      </c>
    </row>
    <row r="80" spans="1:7" ht="22.5">
      <c r="A80" s="17" t="s">
        <v>66</v>
      </c>
      <c r="B80" s="40" t="s">
        <v>752</v>
      </c>
      <c r="C80" s="17"/>
      <c r="D80" s="31" t="s">
        <v>753</v>
      </c>
      <c r="E80" s="106">
        <f>E81</f>
        <v>70</v>
      </c>
      <c r="F80" s="106">
        <f t="shared" si="11"/>
        <v>70</v>
      </c>
      <c r="G80" s="106">
        <f t="shared" si="11"/>
        <v>70</v>
      </c>
    </row>
    <row r="81" spans="1:7" ht="22.5">
      <c r="A81" s="17" t="s">
        <v>66</v>
      </c>
      <c r="B81" s="40" t="s">
        <v>752</v>
      </c>
      <c r="C81" s="17" t="s">
        <v>95</v>
      </c>
      <c r="D81" s="32" t="s">
        <v>533</v>
      </c>
      <c r="E81" s="106">
        <f>'Прил.№10'!F63</f>
        <v>70</v>
      </c>
      <c r="F81" s="106">
        <f>'Прил.№10'!G63</f>
        <v>70</v>
      </c>
      <c r="G81" s="106">
        <f>'Прил.№10'!H63</f>
        <v>70</v>
      </c>
    </row>
    <row r="82" spans="1:7" s="8" customFormat="1" ht="22.5">
      <c r="A82" s="17" t="s">
        <v>66</v>
      </c>
      <c r="B82" s="40" t="s">
        <v>382</v>
      </c>
      <c r="C82" s="17"/>
      <c r="D82" s="31" t="s">
        <v>460</v>
      </c>
      <c r="E82" s="106">
        <f>E83</f>
        <v>40</v>
      </c>
      <c r="F82" s="106">
        <f aca="true" t="shared" si="12" ref="F82:G84">F83</f>
        <v>40</v>
      </c>
      <c r="G82" s="106">
        <f t="shared" si="12"/>
        <v>40</v>
      </c>
    </row>
    <row r="83" spans="1:7" s="8" customFormat="1" ht="12.75">
      <c r="A83" s="17" t="s">
        <v>66</v>
      </c>
      <c r="B83" s="40" t="s">
        <v>383</v>
      </c>
      <c r="C83" s="17"/>
      <c r="D83" s="31" t="s">
        <v>362</v>
      </c>
      <c r="E83" s="106">
        <f>E84</f>
        <v>40</v>
      </c>
      <c r="F83" s="106">
        <f t="shared" si="12"/>
        <v>40</v>
      </c>
      <c r="G83" s="106">
        <f t="shared" si="12"/>
        <v>40</v>
      </c>
    </row>
    <row r="84" spans="1:7" s="8" customFormat="1" ht="22.5">
      <c r="A84" s="17" t="s">
        <v>66</v>
      </c>
      <c r="B84" s="40" t="s">
        <v>525</v>
      </c>
      <c r="C84" s="17"/>
      <c r="D84" s="31" t="s">
        <v>6</v>
      </c>
      <c r="E84" s="106">
        <f>E85</f>
        <v>40</v>
      </c>
      <c r="F84" s="106">
        <f t="shared" si="12"/>
        <v>40</v>
      </c>
      <c r="G84" s="106">
        <f t="shared" si="12"/>
        <v>40</v>
      </c>
    </row>
    <row r="85" spans="1:7" s="8" customFormat="1" ht="12.75">
      <c r="A85" s="17" t="s">
        <v>66</v>
      </c>
      <c r="B85" s="40" t="s">
        <v>525</v>
      </c>
      <c r="C85" s="9" t="s">
        <v>135</v>
      </c>
      <c r="D85" s="31" t="s">
        <v>136</v>
      </c>
      <c r="E85" s="106">
        <f>'Прил.№10'!F67</f>
        <v>40</v>
      </c>
      <c r="F85" s="106">
        <f>'Прил.№10'!G67</f>
        <v>40</v>
      </c>
      <c r="G85" s="106">
        <f>'Прил.№10'!H67</f>
        <v>40</v>
      </c>
    </row>
    <row r="86" spans="1:7" ht="33.75">
      <c r="A86" s="9" t="s">
        <v>66</v>
      </c>
      <c r="B86" s="39" t="s">
        <v>268</v>
      </c>
      <c r="C86" s="9"/>
      <c r="D86" s="31" t="s">
        <v>358</v>
      </c>
      <c r="E86" s="106">
        <f aca="true" t="shared" si="13" ref="E86:G87">E87</f>
        <v>3140.3</v>
      </c>
      <c r="F86" s="106">
        <f t="shared" si="13"/>
        <v>3140.3</v>
      </c>
      <c r="G86" s="106">
        <f t="shared" si="13"/>
        <v>2740.3</v>
      </c>
    </row>
    <row r="87" spans="1:7" ht="12.75">
      <c r="A87" s="9" t="s">
        <v>66</v>
      </c>
      <c r="B87" s="39" t="s">
        <v>269</v>
      </c>
      <c r="C87" s="9"/>
      <c r="D87" s="31" t="s">
        <v>362</v>
      </c>
      <c r="E87" s="106">
        <f t="shared" si="13"/>
        <v>3140.3</v>
      </c>
      <c r="F87" s="106">
        <f t="shared" si="13"/>
        <v>3140.3</v>
      </c>
      <c r="G87" s="106">
        <f t="shared" si="13"/>
        <v>2740.3</v>
      </c>
    </row>
    <row r="88" spans="1:7" ht="45">
      <c r="A88" s="9" t="s">
        <v>66</v>
      </c>
      <c r="B88" s="39" t="s">
        <v>270</v>
      </c>
      <c r="C88" s="9"/>
      <c r="D88" s="31" t="s">
        <v>271</v>
      </c>
      <c r="E88" s="106">
        <f>E89+E90+E91</f>
        <v>3140.3</v>
      </c>
      <c r="F88" s="106">
        <f>F89+F90+F91</f>
        <v>3140.3</v>
      </c>
      <c r="G88" s="106">
        <f>G89+G90+G91</f>
        <v>2740.3</v>
      </c>
    </row>
    <row r="89" spans="1:7" ht="45">
      <c r="A89" s="9" t="s">
        <v>66</v>
      </c>
      <c r="B89" s="39" t="s">
        <v>270</v>
      </c>
      <c r="C89" s="9" t="s">
        <v>93</v>
      </c>
      <c r="D89" s="32" t="s">
        <v>94</v>
      </c>
      <c r="E89" s="106">
        <f>'Прил.№10'!F276</f>
        <v>692</v>
      </c>
      <c r="F89" s="106">
        <f>'Прил.№10'!G276</f>
        <v>692</v>
      </c>
      <c r="G89" s="106">
        <f>'Прил.№10'!H276</f>
        <v>692</v>
      </c>
    </row>
    <row r="90" spans="1:7" ht="22.5">
      <c r="A90" s="9" t="s">
        <v>66</v>
      </c>
      <c r="B90" s="39" t="s">
        <v>270</v>
      </c>
      <c r="C90" s="9" t="s">
        <v>95</v>
      </c>
      <c r="D90" s="32" t="s">
        <v>533</v>
      </c>
      <c r="E90" s="106">
        <f>'Прил.№10'!F277</f>
        <v>2402.3</v>
      </c>
      <c r="F90" s="106">
        <f>'Прил.№10'!G277</f>
        <v>2402.3</v>
      </c>
      <c r="G90" s="106">
        <f>'Прил.№10'!H277</f>
        <v>2002.3000000000002</v>
      </c>
    </row>
    <row r="91" spans="1:7" ht="12.75">
      <c r="A91" s="9" t="s">
        <v>66</v>
      </c>
      <c r="B91" s="39" t="s">
        <v>270</v>
      </c>
      <c r="C91" s="9" t="s">
        <v>135</v>
      </c>
      <c r="D91" s="31" t="s">
        <v>136</v>
      </c>
      <c r="E91" s="106">
        <f>'Прил.№10'!F278</f>
        <v>46</v>
      </c>
      <c r="F91" s="106">
        <f>'Прил.№10'!G278</f>
        <v>46</v>
      </c>
      <c r="G91" s="106">
        <f>'Прил.№10'!H278</f>
        <v>46</v>
      </c>
    </row>
    <row r="92" spans="1:7" ht="12.75">
      <c r="A92" s="9" t="s">
        <v>66</v>
      </c>
      <c r="B92" s="39" t="s">
        <v>364</v>
      </c>
      <c r="C92" s="9"/>
      <c r="D92" s="44" t="s">
        <v>166</v>
      </c>
      <c r="E92" s="106">
        <f>E93+E98</f>
        <v>4130.8</v>
      </c>
      <c r="F92" s="106">
        <f>F93+F98</f>
        <v>4130.8</v>
      </c>
      <c r="G92" s="106">
        <f>G93+G98</f>
        <v>4004.5</v>
      </c>
    </row>
    <row r="93" spans="1:7" ht="45">
      <c r="A93" s="9" t="s">
        <v>66</v>
      </c>
      <c r="B93" s="39" t="s">
        <v>384</v>
      </c>
      <c r="C93" s="9"/>
      <c r="D93" s="44" t="s">
        <v>396</v>
      </c>
      <c r="E93" s="105">
        <f aca="true" t="shared" si="14" ref="E93:G94">E94</f>
        <v>132</v>
      </c>
      <c r="F93" s="105">
        <f t="shared" si="14"/>
        <v>132</v>
      </c>
      <c r="G93" s="105">
        <f t="shared" si="14"/>
        <v>132</v>
      </c>
    </row>
    <row r="94" spans="1:7" ht="22.5">
      <c r="A94" s="9" t="s">
        <v>66</v>
      </c>
      <c r="B94" s="39" t="s">
        <v>397</v>
      </c>
      <c r="C94" s="9"/>
      <c r="D94" s="31" t="s">
        <v>373</v>
      </c>
      <c r="E94" s="105">
        <f t="shared" si="14"/>
        <v>132</v>
      </c>
      <c r="F94" s="105">
        <f t="shared" si="14"/>
        <v>132</v>
      </c>
      <c r="G94" s="105">
        <f t="shared" si="14"/>
        <v>132</v>
      </c>
    </row>
    <row r="95" spans="1:7" ht="45">
      <c r="A95" s="9" t="s">
        <v>66</v>
      </c>
      <c r="B95" s="39" t="s">
        <v>117</v>
      </c>
      <c r="C95" s="19"/>
      <c r="D95" s="31" t="s">
        <v>118</v>
      </c>
      <c r="E95" s="105">
        <f>E96+E97</f>
        <v>132</v>
      </c>
      <c r="F95" s="105">
        <f>F96+F97</f>
        <v>132</v>
      </c>
      <c r="G95" s="105">
        <f>G96+G97</f>
        <v>132</v>
      </c>
    </row>
    <row r="96" spans="1:7" ht="45">
      <c r="A96" s="9" t="s">
        <v>66</v>
      </c>
      <c r="B96" s="39" t="s">
        <v>117</v>
      </c>
      <c r="C96" s="9" t="s">
        <v>93</v>
      </c>
      <c r="D96" s="32" t="s">
        <v>94</v>
      </c>
      <c r="E96" s="105">
        <f>'Прил.№10'!F72</f>
        <v>102</v>
      </c>
      <c r="F96" s="105">
        <f>'Прил.№10'!G72</f>
        <v>102</v>
      </c>
      <c r="G96" s="105">
        <f>'Прил.№10'!H72</f>
        <v>102</v>
      </c>
    </row>
    <row r="97" spans="1:7" ht="22.5">
      <c r="A97" s="9" t="s">
        <v>66</v>
      </c>
      <c r="B97" s="39" t="s">
        <v>117</v>
      </c>
      <c r="C97" s="9" t="s">
        <v>95</v>
      </c>
      <c r="D97" s="32" t="s">
        <v>533</v>
      </c>
      <c r="E97" s="105">
        <f>'Прил.№10'!F73</f>
        <v>30</v>
      </c>
      <c r="F97" s="105">
        <f>'Прил.№10'!G73</f>
        <v>30</v>
      </c>
      <c r="G97" s="105">
        <f>'Прил.№10'!H73</f>
        <v>30</v>
      </c>
    </row>
    <row r="98" spans="1:7" ht="33.75">
      <c r="A98" s="9" t="s">
        <v>66</v>
      </c>
      <c r="B98" s="39" t="s">
        <v>398</v>
      </c>
      <c r="C98" s="9"/>
      <c r="D98" s="32" t="s">
        <v>524</v>
      </c>
      <c r="E98" s="106">
        <f aca="true" t="shared" si="15" ref="E98:G99">E99</f>
        <v>3998.8</v>
      </c>
      <c r="F98" s="106">
        <f t="shared" si="15"/>
        <v>3998.8</v>
      </c>
      <c r="G98" s="106">
        <f t="shared" si="15"/>
        <v>3872.5</v>
      </c>
    </row>
    <row r="99" spans="1:7" ht="12.75">
      <c r="A99" s="9" t="s">
        <v>66</v>
      </c>
      <c r="B99" s="39" t="s">
        <v>267</v>
      </c>
      <c r="C99" s="9"/>
      <c r="D99" s="31" t="s">
        <v>362</v>
      </c>
      <c r="E99" s="106">
        <f t="shared" si="15"/>
        <v>3998.8</v>
      </c>
      <c r="F99" s="106">
        <f t="shared" si="15"/>
        <v>3998.8</v>
      </c>
      <c r="G99" s="106">
        <f t="shared" si="15"/>
        <v>3872.5</v>
      </c>
    </row>
    <row r="100" spans="1:7" ht="22.5">
      <c r="A100" s="9" t="s">
        <v>66</v>
      </c>
      <c r="B100" s="39" t="s">
        <v>522</v>
      </c>
      <c r="C100" s="9"/>
      <c r="D100" s="32" t="s">
        <v>523</v>
      </c>
      <c r="E100" s="106">
        <f>E101+E102+E103</f>
        <v>3998.8</v>
      </c>
      <c r="F100" s="106">
        <f>F101+F102+F103</f>
        <v>3998.8</v>
      </c>
      <c r="G100" s="106">
        <f>G101+G102+G103</f>
        <v>3872.5</v>
      </c>
    </row>
    <row r="101" spans="1:7" ht="45">
      <c r="A101" s="9" t="s">
        <v>66</v>
      </c>
      <c r="B101" s="39" t="s">
        <v>522</v>
      </c>
      <c r="C101" s="9" t="s">
        <v>93</v>
      </c>
      <c r="D101" s="32" t="s">
        <v>94</v>
      </c>
      <c r="E101" s="106">
        <f>'Прил.№10'!F269</f>
        <v>3414.1</v>
      </c>
      <c r="F101" s="106">
        <f>'Прил.№10'!G269</f>
        <v>3414.1</v>
      </c>
      <c r="G101" s="106">
        <f>'Прил.№10'!H269</f>
        <v>3414.1</v>
      </c>
    </row>
    <row r="102" spans="1:7" ht="22.5">
      <c r="A102" s="9" t="s">
        <v>66</v>
      </c>
      <c r="B102" s="39" t="s">
        <v>522</v>
      </c>
      <c r="C102" s="9" t="s">
        <v>95</v>
      </c>
      <c r="D102" s="32" t="s">
        <v>533</v>
      </c>
      <c r="E102" s="106">
        <f>'Прил.№10'!F270</f>
        <v>582.7</v>
      </c>
      <c r="F102" s="106">
        <f>'Прил.№10'!G270</f>
        <v>582.7</v>
      </c>
      <c r="G102" s="106">
        <f>'Прил.№10'!H270</f>
        <v>456.40000000000003</v>
      </c>
    </row>
    <row r="103" spans="1:7" ht="12.75">
      <c r="A103" s="9" t="s">
        <v>66</v>
      </c>
      <c r="B103" s="39" t="s">
        <v>522</v>
      </c>
      <c r="C103" s="9" t="s">
        <v>135</v>
      </c>
      <c r="D103" s="31" t="s">
        <v>136</v>
      </c>
      <c r="E103" s="109">
        <f>'Прил.№10'!F271</f>
        <v>2</v>
      </c>
      <c r="F103" s="109">
        <f>'Прил.№10'!G271</f>
        <v>2</v>
      </c>
      <c r="G103" s="109">
        <f>'Прил.№10'!H271</f>
        <v>2</v>
      </c>
    </row>
    <row r="104" spans="1:7" ht="33.75">
      <c r="A104" s="9" t="s">
        <v>66</v>
      </c>
      <c r="B104" s="39" t="s">
        <v>284</v>
      </c>
      <c r="C104" s="9"/>
      <c r="D104" s="32" t="s">
        <v>924</v>
      </c>
      <c r="E104" s="106">
        <f>E105+E127</f>
        <v>4839.7</v>
      </c>
      <c r="F104" s="106">
        <f>F105+F127</f>
        <v>260</v>
      </c>
      <c r="G104" s="106">
        <f>G105+G127</f>
        <v>225.9</v>
      </c>
    </row>
    <row r="105" spans="1:7" ht="12.75">
      <c r="A105" s="9" t="s">
        <v>66</v>
      </c>
      <c r="B105" s="39" t="s">
        <v>285</v>
      </c>
      <c r="C105" s="57"/>
      <c r="D105" s="44" t="s">
        <v>485</v>
      </c>
      <c r="E105" s="106">
        <f>E106+E114</f>
        <v>4709.7</v>
      </c>
      <c r="F105" s="106">
        <f>F106+F114</f>
        <v>190</v>
      </c>
      <c r="G105" s="106">
        <f>G106+G114</f>
        <v>155.9</v>
      </c>
    </row>
    <row r="106" spans="1:7" ht="22.5">
      <c r="A106" s="9" t="s">
        <v>66</v>
      </c>
      <c r="B106" s="39" t="s">
        <v>286</v>
      </c>
      <c r="C106" s="19"/>
      <c r="D106" s="32" t="s">
        <v>173</v>
      </c>
      <c r="E106" s="106">
        <f>E107</f>
        <v>50</v>
      </c>
      <c r="F106" s="106">
        <f>F107</f>
        <v>50</v>
      </c>
      <c r="G106" s="106">
        <f>G107</f>
        <v>40</v>
      </c>
    </row>
    <row r="107" spans="1:7" ht="12.75">
      <c r="A107" s="9" t="s">
        <v>66</v>
      </c>
      <c r="B107" s="39" t="s">
        <v>287</v>
      </c>
      <c r="C107" s="19"/>
      <c r="D107" s="31" t="s">
        <v>362</v>
      </c>
      <c r="E107" s="106">
        <f>E108+E110+E112</f>
        <v>50</v>
      </c>
      <c r="F107" s="106">
        <f>F108+F110+F112</f>
        <v>50</v>
      </c>
      <c r="G107" s="106">
        <f>G108+G110+G112</f>
        <v>40</v>
      </c>
    </row>
    <row r="108" spans="1:7" ht="33.75">
      <c r="A108" s="9" t="s">
        <v>66</v>
      </c>
      <c r="B108" s="39" t="s">
        <v>288</v>
      </c>
      <c r="C108" s="19"/>
      <c r="D108" s="32" t="s">
        <v>174</v>
      </c>
      <c r="E108" s="106">
        <f>E109</f>
        <v>30</v>
      </c>
      <c r="F108" s="106">
        <f>F109</f>
        <v>30</v>
      </c>
      <c r="G108" s="106">
        <f>G109</f>
        <v>20</v>
      </c>
    </row>
    <row r="109" spans="1:7" ht="22.5">
      <c r="A109" s="9" t="s">
        <v>66</v>
      </c>
      <c r="B109" s="39" t="s">
        <v>288</v>
      </c>
      <c r="C109" s="9" t="s">
        <v>95</v>
      </c>
      <c r="D109" s="32" t="s">
        <v>533</v>
      </c>
      <c r="E109" s="106">
        <f>'Прил.№10'!F331</f>
        <v>30</v>
      </c>
      <c r="F109" s="106">
        <f>'Прил.№10'!G331</f>
        <v>30</v>
      </c>
      <c r="G109" s="106">
        <f>'Прил.№10'!H331</f>
        <v>20</v>
      </c>
    </row>
    <row r="110" spans="1:7" ht="33.75">
      <c r="A110" s="9" t="s">
        <v>66</v>
      </c>
      <c r="B110" s="39" t="s">
        <v>289</v>
      </c>
      <c r="C110" s="19"/>
      <c r="D110" s="31" t="s">
        <v>175</v>
      </c>
      <c r="E110" s="106">
        <f>E111</f>
        <v>20</v>
      </c>
      <c r="F110" s="106">
        <f>F111</f>
        <v>20</v>
      </c>
      <c r="G110" s="106">
        <f>G111</f>
        <v>20</v>
      </c>
    </row>
    <row r="111" spans="1:7" ht="21.75" customHeight="1">
      <c r="A111" s="9" t="s">
        <v>66</v>
      </c>
      <c r="B111" s="39" t="s">
        <v>289</v>
      </c>
      <c r="C111" s="9" t="s">
        <v>95</v>
      </c>
      <c r="D111" s="32" t="s">
        <v>533</v>
      </c>
      <c r="E111" s="106">
        <f>'Прил.№10'!F333</f>
        <v>20</v>
      </c>
      <c r="F111" s="106">
        <f>'Прил.№10'!G333</f>
        <v>20</v>
      </c>
      <c r="G111" s="106">
        <f>'Прил.№10'!H333</f>
        <v>20</v>
      </c>
    </row>
    <row r="112" spans="1:7" ht="1.5" customHeight="1" hidden="1">
      <c r="A112" s="9" t="s">
        <v>66</v>
      </c>
      <c r="B112" s="39" t="s">
        <v>343</v>
      </c>
      <c r="C112" s="9"/>
      <c r="D112" s="31" t="s">
        <v>344</v>
      </c>
      <c r="E112" s="106">
        <f>E113</f>
        <v>0</v>
      </c>
      <c r="F112" s="106">
        <f>F113</f>
        <v>0</v>
      </c>
      <c r="G112" s="106">
        <f>G113</f>
        <v>0</v>
      </c>
    </row>
    <row r="113" spans="1:7" ht="22.5" hidden="1">
      <c r="A113" s="9" t="s">
        <v>66</v>
      </c>
      <c r="B113" s="39" t="s">
        <v>343</v>
      </c>
      <c r="C113" s="9" t="s">
        <v>95</v>
      </c>
      <c r="D113" s="32" t="s">
        <v>533</v>
      </c>
      <c r="E113" s="106">
        <f>'Прил.№10'!F335</f>
        <v>0</v>
      </c>
      <c r="F113" s="106">
        <f>'Прил.№10'!G335</f>
        <v>0</v>
      </c>
      <c r="G113" s="106">
        <f>'Прил.№10'!H335</f>
        <v>0</v>
      </c>
    </row>
    <row r="114" spans="1:7" ht="12.75">
      <c r="A114" s="9" t="s">
        <v>66</v>
      </c>
      <c r="B114" s="39" t="s">
        <v>290</v>
      </c>
      <c r="C114" s="19"/>
      <c r="D114" s="31" t="s">
        <v>176</v>
      </c>
      <c r="E114" s="106">
        <f>E115</f>
        <v>4659.7</v>
      </c>
      <c r="F114" s="106">
        <f>F115</f>
        <v>140</v>
      </c>
      <c r="G114" s="106">
        <f>G115</f>
        <v>115.9</v>
      </c>
    </row>
    <row r="115" spans="1:7" ht="12.75">
      <c r="A115" s="9" t="s">
        <v>66</v>
      </c>
      <c r="B115" s="39" t="s">
        <v>291</v>
      </c>
      <c r="C115" s="19"/>
      <c r="D115" s="31" t="s">
        <v>362</v>
      </c>
      <c r="E115" s="106">
        <f>E116+E118+E120+E122+E124</f>
        <v>4659.7</v>
      </c>
      <c r="F115" s="106">
        <f>F116+F118+F120+F122+F124</f>
        <v>140</v>
      </c>
      <c r="G115" s="106">
        <f>G116+G118+G120+G122+G124</f>
        <v>115.9</v>
      </c>
    </row>
    <row r="116" spans="1:7" ht="56.25" hidden="1">
      <c r="A116" s="9" t="s">
        <v>66</v>
      </c>
      <c r="B116" s="39" t="s">
        <v>292</v>
      </c>
      <c r="C116" s="19"/>
      <c r="D116" s="31" t="s">
        <v>177</v>
      </c>
      <c r="E116" s="106">
        <f>E117</f>
        <v>0</v>
      </c>
      <c r="F116" s="106">
        <f>F117</f>
        <v>0</v>
      </c>
      <c r="G116" s="106">
        <f>G117</f>
        <v>0</v>
      </c>
    </row>
    <row r="117" spans="1:7" ht="22.5" hidden="1">
      <c r="A117" s="9" t="s">
        <v>66</v>
      </c>
      <c r="B117" s="39" t="s">
        <v>292</v>
      </c>
      <c r="C117" s="9" t="s">
        <v>95</v>
      </c>
      <c r="D117" s="32" t="s">
        <v>533</v>
      </c>
      <c r="E117" s="106">
        <f>'Прил.№10'!F339</f>
        <v>0</v>
      </c>
      <c r="F117" s="106">
        <f>'Прил.№10'!G339</f>
        <v>0</v>
      </c>
      <c r="G117" s="106">
        <f>'Прил.№10'!H339</f>
        <v>0</v>
      </c>
    </row>
    <row r="118" spans="1:7" ht="33.75">
      <c r="A118" s="9" t="s">
        <v>66</v>
      </c>
      <c r="B118" s="39" t="s">
        <v>718</v>
      </c>
      <c r="C118" s="9"/>
      <c r="D118" s="32" t="s">
        <v>719</v>
      </c>
      <c r="E118" s="106">
        <f>E119</f>
        <v>112.7</v>
      </c>
      <c r="F118" s="106">
        <f>F119</f>
        <v>93</v>
      </c>
      <c r="G118" s="106">
        <f>G119</f>
        <v>68.9</v>
      </c>
    </row>
    <row r="119" spans="1:7" ht="22.5">
      <c r="A119" s="9" t="s">
        <v>66</v>
      </c>
      <c r="B119" s="39" t="s">
        <v>718</v>
      </c>
      <c r="C119" s="9" t="s">
        <v>95</v>
      </c>
      <c r="D119" s="32" t="s">
        <v>533</v>
      </c>
      <c r="E119" s="106">
        <f>'Прил.№10'!F341</f>
        <v>112.7</v>
      </c>
      <c r="F119" s="106">
        <f>'Прил.№10'!G341</f>
        <v>93</v>
      </c>
      <c r="G119" s="106">
        <f>'Прил.№10'!H341</f>
        <v>68.9</v>
      </c>
    </row>
    <row r="120" spans="1:7" ht="12.75">
      <c r="A120" s="9" t="s">
        <v>66</v>
      </c>
      <c r="B120" s="39" t="s">
        <v>735</v>
      </c>
      <c r="C120" s="9"/>
      <c r="D120" s="32" t="s">
        <v>720</v>
      </c>
      <c r="E120" s="106">
        <f>E121</f>
        <v>47</v>
      </c>
      <c r="F120" s="106">
        <f>F121</f>
        <v>47</v>
      </c>
      <c r="G120" s="106">
        <f>G121</f>
        <v>47</v>
      </c>
    </row>
    <row r="121" spans="1:7" ht="22.5">
      <c r="A121" s="9" t="s">
        <v>66</v>
      </c>
      <c r="B121" s="39" t="s">
        <v>735</v>
      </c>
      <c r="C121" s="9" t="s">
        <v>95</v>
      </c>
      <c r="D121" s="32" t="s">
        <v>533</v>
      </c>
      <c r="E121" s="106">
        <f>'Прил.№10'!F343</f>
        <v>47</v>
      </c>
      <c r="F121" s="106">
        <f>'Прил.№10'!G343</f>
        <v>47</v>
      </c>
      <c r="G121" s="106">
        <f>'Прил.№10'!H343</f>
        <v>47</v>
      </c>
    </row>
    <row r="122" spans="1:7" ht="22.5">
      <c r="A122" s="9" t="s">
        <v>66</v>
      </c>
      <c r="B122" s="39" t="s">
        <v>742</v>
      </c>
      <c r="C122" s="9"/>
      <c r="D122" s="32" t="s">
        <v>741</v>
      </c>
      <c r="E122" s="106">
        <f>E123</f>
        <v>0</v>
      </c>
      <c r="F122" s="106">
        <f>F123</f>
        <v>0</v>
      </c>
      <c r="G122" s="106">
        <f>G123</f>
        <v>0</v>
      </c>
    </row>
    <row r="123" spans="1:7" ht="22.5">
      <c r="A123" s="9" t="s">
        <v>66</v>
      </c>
      <c r="B123" s="39" t="s">
        <v>742</v>
      </c>
      <c r="C123" s="9" t="s">
        <v>95</v>
      </c>
      <c r="D123" s="32" t="s">
        <v>533</v>
      </c>
      <c r="E123" s="106">
        <f>'Прил.№10'!F345</f>
        <v>0</v>
      </c>
      <c r="F123" s="106">
        <f>'Прил.№10'!G345</f>
        <v>0</v>
      </c>
      <c r="G123" s="106">
        <f>'Прил.№10'!H345</f>
        <v>0</v>
      </c>
    </row>
    <row r="124" spans="1:7" ht="22.5">
      <c r="A124" s="9" t="s">
        <v>66</v>
      </c>
      <c r="B124" s="39" t="s">
        <v>852</v>
      </c>
      <c r="C124" s="9"/>
      <c r="D124" s="32" t="s">
        <v>853</v>
      </c>
      <c r="E124" s="106">
        <f>E126+E125</f>
        <v>4500</v>
      </c>
      <c r="F124" s="106">
        <f>F126+F125</f>
        <v>0</v>
      </c>
      <c r="G124" s="106">
        <f>G126+G125</f>
        <v>0</v>
      </c>
    </row>
    <row r="125" spans="1:7" ht="22.5">
      <c r="A125" s="9" t="s">
        <v>66</v>
      </c>
      <c r="B125" s="39" t="s">
        <v>852</v>
      </c>
      <c r="C125" s="9" t="s">
        <v>95</v>
      </c>
      <c r="D125" s="32" t="s">
        <v>533</v>
      </c>
      <c r="E125" s="106">
        <f>'Прил.№10'!F347</f>
        <v>0</v>
      </c>
      <c r="F125" s="106">
        <f>'Прил.№10'!G347</f>
        <v>0</v>
      </c>
      <c r="G125" s="106">
        <f>'Прил.№10'!H347</f>
        <v>0</v>
      </c>
    </row>
    <row r="126" spans="1:7" ht="12.75">
      <c r="A126" s="9" t="s">
        <v>66</v>
      </c>
      <c r="B126" s="39" t="s">
        <v>852</v>
      </c>
      <c r="C126" s="9" t="s">
        <v>135</v>
      </c>
      <c r="D126" s="31" t="s">
        <v>136</v>
      </c>
      <c r="E126" s="106">
        <f>'Прил.№10'!F79</f>
        <v>4500</v>
      </c>
      <c r="F126" s="106">
        <f>'Прил.№10'!G79</f>
        <v>0</v>
      </c>
      <c r="G126" s="106">
        <f>'Прил.№10'!H79</f>
        <v>0</v>
      </c>
    </row>
    <row r="127" spans="1:7" ht="12.75">
      <c r="A127" s="9" t="s">
        <v>66</v>
      </c>
      <c r="B127" s="39" t="s">
        <v>293</v>
      </c>
      <c r="C127" s="29"/>
      <c r="D127" s="44" t="s">
        <v>178</v>
      </c>
      <c r="E127" s="105">
        <f>E128+E136</f>
        <v>130</v>
      </c>
      <c r="F127" s="105">
        <f>F128+F136</f>
        <v>70</v>
      </c>
      <c r="G127" s="105">
        <f>G128+G136</f>
        <v>70</v>
      </c>
    </row>
    <row r="128" spans="1:7" ht="33.75">
      <c r="A128" s="9" t="s">
        <v>66</v>
      </c>
      <c r="B128" s="39" t="s">
        <v>294</v>
      </c>
      <c r="C128" s="19"/>
      <c r="D128" s="32" t="s">
        <v>179</v>
      </c>
      <c r="E128" s="105">
        <f>E129</f>
        <v>70</v>
      </c>
      <c r="F128" s="105">
        <f>F129</f>
        <v>70</v>
      </c>
      <c r="G128" s="105">
        <f>G129</f>
        <v>70</v>
      </c>
    </row>
    <row r="129" spans="1:7" ht="12.75">
      <c r="A129" s="9" t="s">
        <v>66</v>
      </c>
      <c r="B129" s="39" t="s">
        <v>295</v>
      </c>
      <c r="C129" s="19"/>
      <c r="D129" s="31" t="s">
        <v>362</v>
      </c>
      <c r="E129" s="105">
        <f>E130+E132+E134</f>
        <v>70</v>
      </c>
      <c r="F129" s="105">
        <f>F130+F132+F134</f>
        <v>70</v>
      </c>
      <c r="G129" s="105">
        <f>G130+G132+G134</f>
        <v>70</v>
      </c>
    </row>
    <row r="130" spans="1:7" ht="22.5">
      <c r="A130" s="9" t="s">
        <v>66</v>
      </c>
      <c r="B130" s="39" t="s">
        <v>296</v>
      </c>
      <c r="C130" s="19"/>
      <c r="D130" s="32" t="s">
        <v>235</v>
      </c>
      <c r="E130" s="105">
        <f>E131</f>
        <v>20</v>
      </c>
      <c r="F130" s="105">
        <f>F131</f>
        <v>20</v>
      </c>
      <c r="G130" s="105">
        <f>G131</f>
        <v>20</v>
      </c>
    </row>
    <row r="131" spans="1:7" ht="22.5">
      <c r="A131" s="9" t="s">
        <v>66</v>
      </c>
      <c r="B131" s="39" t="s">
        <v>296</v>
      </c>
      <c r="C131" s="9" t="s">
        <v>95</v>
      </c>
      <c r="D131" s="32" t="s">
        <v>533</v>
      </c>
      <c r="E131" s="105">
        <f>'Прил.№10'!F352</f>
        <v>20</v>
      </c>
      <c r="F131" s="105">
        <f>'Прил.№10'!G352</f>
        <v>20</v>
      </c>
      <c r="G131" s="105">
        <f>'Прил.№10'!H352</f>
        <v>20</v>
      </c>
    </row>
    <row r="132" spans="1:7" ht="33.75">
      <c r="A132" s="9" t="s">
        <v>66</v>
      </c>
      <c r="B132" s="39" t="s">
        <v>297</v>
      </c>
      <c r="C132" s="19"/>
      <c r="D132" s="32" t="s">
        <v>494</v>
      </c>
      <c r="E132" s="105">
        <f>E133</f>
        <v>10</v>
      </c>
      <c r="F132" s="105">
        <f>F133</f>
        <v>10</v>
      </c>
      <c r="G132" s="105">
        <f>G133</f>
        <v>10</v>
      </c>
    </row>
    <row r="133" spans="1:7" ht="22.5">
      <c r="A133" s="9" t="s">
        <v>66</v>
      </c>
      <c r="B133" s="39" t="s">
        <v>297</v>
      </c>
      <c r="C133" s="9" t="s">
        <v>95</v>
      </c>
      <c r="D133" s="32" t="s">
        <v>533</v>
      </c>
      <c r="E133" s="105">
        <f>'Прил.№10'!F354</f>
        <v>10</v>
      </c>
      <c r="F133" s="105">
        <f>'Прил.№10'!G354</f>
        <v>10</v>
      </c>
      <c r="G133" s="105">
        <f>'Прил.№10'!H354</f>
        <v>10</v>
      </c>
    </row>
    <row r="134" spans="1:7" ht="12.75">
      <c r="A134" s="9" t="s">
        <v>66</v>
      </c>
      <c r="B134" s="39" t="s">
        <v>783</v>
      </c>
      <c r="C134" s="9"/>
      <c r="D134" s="32" t="s">
        <v>784</v>
      </c>
      <c r="E134" s="105">
        <f>E135</f>
        <v>40</v>
      </c>
      <c r="F134" s="105">
        <f>F135</f>
        <v>40</v>
      </c>
      <c r="G134" s="105">
        <f>G135</f>
        <v>40</v>
      </c>
    </row>
    <row r="135" spans="1:7" ht="22.5">
      <c r="A135" s="9" t="s">
        <v>66</v>
      </c>
      <c r="B135" s="39" t="s">
        <v>783</v>
      </c>
      <c r="C135" s="9" t="s">
        <v>95</v>
      </c>
      <c r="D135" s="32" t="s">
        <v>533</v>
      </c>
      <c r="E135" s="105">
        <f>'Прил.№10'!F356</f>
        <v>40</v>
      </c>
      <c r="F135" s="105">
        <f>'Прил.№10'!G356</f>
        <v>40</v>
      </c>
      <c r="G135" s="105">
        <f>'Прил.№10'!H356</f>
        <v>40</v>
      </c>
    </row>
    <row r="136" spans="1:7" ht="22.5">
      <c r="A136" s="9" t="s">
        <v>66</v>
      </c>
      <c r="B136" s="39" t="s">
        <v>927</v>
      </c>
      <c r="C136" s="19"/>
      <c r="D136" s="32" t="s">
        <v>930</v>
      </c>
      <c r="E136" s="105">
        <f>E137</f>
        <v>60</v>
      </c>
      <c r="F136" s="105">
        <f aca="true" t="shared" si="16" ref="F136:G138">F137</f>
        <v>0</v>
      </c>
      <c r="G136" s="105">
        <f t="shared" si="16"/>
        <v>0</v>
      </c>
    </row>
    <row r="137" spans="1:7" ht="12.75">
      <c r="A137" s="9" t="s">
        <v>66</v>
      </c>
      <c r="B137" s="39" t="s">
        <v>928</v>
      </c>
      <c r="C137" s="9"/>
      <c r="D137" s="32" t="s">
        <v>925</v>
      </c>
      <c r="E137" s="105">
        <f>E138</f>
        <v>60</v>
      </c>
      <c r="F137" s="105">
        <f t="shared" si="16"/>
        <v>0</v>
      </c>
      <c r="G137" s="105">
        <f t="shared" si="16"/>
        <v>0</v>
      </c>
    </row>
    <row r="138" spans="1:7" ht="22.5">
      <c r="A138" s="9" t="s">
        <v>66</v>
      </c>
      <c r="B138" s="39" t="s">
        <v>929</v>
      </c>
      <c r="C138" s="9"/>
      <c r="D138" s="120" t="s">
        <v>926</v>
      </c>
      <c r="E138" s="105">
        <f>E139</f>
        <v>60</v>
      </c>
      <c r="F138" s="105">
        <f t="shared" si="16"/>
        <v>0</v>
      </c>
      <c r="G138" s="105">
        <f t="shared" si="16"/>
        <v>0</v>
      </c>
    </row>
    <row r="139" spans="1:7" ht="22.5">
      <c r="A139" s="9" t="s">
        <v>66</v>
      </c>
      <c r="B139" s="39" t="s">
        <v>929</v>
      </c>
      <c r="C139" s="9" t="s">
        <v>95</v>
      </c>
      <c r="D139" s="32" t="s">
        <v>533</v>
      </c>
      <c r="E139" s="105">
        <f>'Прил.№10'!F84</f>
        <v>60</v>
      </c>
      <c r="F139" s="105">
        <f>'Прил.№10'!G84</f>
        <v>0</v>
      </c>
      <c r="G139" s="105">
        <f>'Прил.№10'!H84</f>
        <v>0</v>
      </c>
    </row>
    <row r="140" spans="1:7" ht="33.75">
      <c r="A140" s="9" t="s">
        <v>66</v>
      </c>
      <c r="B140" s="39" t="s">
        <v>158</v>
      </c>
      <c r="C140" s="6"/>
      <c r="D140" s="32" t="s">
        <v>976</v>
      </c>
      <c r="E140" s="105">
        <f>E141</f>
        <v>248.9</v>
      </c>
      <c r="F140" s="105">
        <f aca="true" t="shared" si="17" ref="F140:G144">F141</f>
        <v>0</v>
      </c>
      <c r="G140" s="105">
        <f t="shared" si="17"/>
        <v>0</v>
      </c>
    </row>
    <row r="141" spans="1:7" ht="22.5">
      <c r="A141" s="9" t="s">
        <v>66</v>
      </c>
      <c r="B141" s="39" t="s">
        <v>945</v>
      </c>
      <c r="C141" s="9"/>
      <c r="D141" s="44" t="s">
        <v>946</v>
      </c>
      <c r="E141" s="105">
        <f>E142</f>
        <v>248.9</v>
      </c>
      <c r="F141" s="105">
        <f t="shared" si="17"/>
        <v>0</v>
      </c>
      <c r="G141" s="105">
        <f t="shared" si="17"/>
        <v>0</v>
      </c>
    </row>
    <row r="142" spans="1:7" ht="22.5">
      <c r="A142" s="9" t="s">
        <v>66</v>
      </c>
      <c r="B142" s="39" t="s">
        <v>947</v>
      </c>
      <c r="C142" s="9"/>
      <c r="D142" s="32" t="s">
        <v>948</v>
      </c>
      <c r="E142" s="105">
        <f>E143</f>
        <v>248.9</v>
      </c>
      <c r="F142" s="105">
        <f t="shared" si="17"/>
        <v>0</v>
      </c>
      <c r="G142" s="105">
        <f t="shared" si="17"/>
        <v>0</v>
      </c>
    </row>
    <row r="143" spans="1:7" ht="33.75">
      <c r="A143" s="9" t="s">
        <v>66</v>
      </c>
      <c r="B143" s="39" t="s">
        <v>949</v>
      </c>
      <c r="C143" s="9"/>
      <c r="D143" s="31" t="s">
        <v>399</v>
      </c>
      <c r="E143" s="105">
        <f>E144</f>
        <v>248.9</v>
      </c>
      <c r="F143" s="105">
        <f t="shared" si="17"/>
        <v>0</v>
      </c>
      <c r="G143" s="105">
        <f t="shared" si="17"/>
        <v>0</v>
      </c>
    </row>
    <row r="144" spans="1:7" ht="22.5">
      <c r="A144" s="9" t="s">
        <v>66</v>
      </c>
      <c r="B144" s="39" t="s">
        <v>950</v>
      </c>
      <c r="C144" s="9"/>
      <c r="D144" s="32" t="s">
        <v>951</v>
      </c>
      <c r="E144" s="105">
        <f>E145</f>
        <v>248.9</v>
      </c>
      <c r="F144" s="105">
        <f t="shared" si="17"/>
        <v>0</v>
      </c>
      <c r="G144" s="105">
        <f t="shared" si="17"/>
        <v>0</v>
      </c>
    </row>
    <row r="145" spans="1:7" ht="22.5">
      <c r="A145" s="9" t="s">
        <v>66</v>
      </c>
      <c r="B145" s="39" t="s">
        <v>950</v>
      </c>
      <c r="C145" s="9" t="s">
        <v>95</v>
      </c>
      <c r="D145" s="32" t="s">
        <v>533</v>
      </c>
      <c r="E145" s="105">
        <f>'Прил.№10'!F90</f>
        <v>248.9</v>
      </c>
      <c r="F145" s="105">
        <f>'Прил.№10'!G90</f>
        <v>0</v>
      </c>
      <c r="G145" s="105">
        <f>'Прил.№10'!H90</f>
        <v>0</v>
      </c>
    </row>
    <row r="146" spans="1:7" ht="12.75">
      <c r="A146" s="37" t="s">
        <v>513</v>
      </c>
      <c r="B146" s="37"/>
      <c r="C146" s="16"/>
      <c r="D146" s="12" t="s">
        <v>521</v>
      </c>
      <c r="E146" s="103">
        <f>E147+E155</f>
        <v>3441.5</v>
      </c>
      <c r="F146" s="103">
        <f>F147+F155</f>
        <v>2547.3</v>
      </c>
      <c r="G146" s="103">
        <f>G147+G155</f>
        <v>2547.3</v>
      </c>
    </row>
    <row r="147" spans="1:7" s="5" customFormat="1" ht="12.75">
      <c r="A147" s="37" t="s">
        <v>90</v>
      </c>
      <c r="B147" s="37"/>
      <c r="C147" s="16"/>
      <c r="D147" s="61" t="s">
        <v>91</v>
      </c>
      <c r="E147" s="103">
        <f aca="true" t="shared" si="18" ref="E147:G151">E148</f>
        <v>1401.5</v>
      </c>
      <c r="F147" s="103">
        <f t="shared" si="18"/>
        <v>507.3</v>
      </c>
      <c r="G147" s="103">
        <f t="shared" si="18"/>
        <v>507.3</v>
      </c>
    </row>
    <row r="148" spans="1:7" ht="22.5">
      <c r="A148" s="9" t="s">
        <v>90</v>
      </c>
      <c r="B148" s="39" t="s">
        <v>363</v>
      </c>
      <c r="C148" s="9"/>
      <c r="D148" s="32" t="s">
        <v>910</v>
      </c>
      <c r="E148" s="105">
        <f t="shared" si="18"/>
        <v>1401.5</v>
      </c>
      <c r="F148" s="105">
        <f t="shared" si="18"/>
        <v>507.3</v>
      </c>
      <c r="G148" s="105">
        <f t="shared" si="18"/>
        <v>507.3</v>
      </c>
    </row>
    <row r="149" spans="1:7" ht="12.75">
      <c r="A149" s="9" t="s">
        <v>90</v>
      </c>
      <c r="B149" s="39" t="s">
        <v>364</v>
      </c>
      <c r="C149" s="9"/>
      <c r="D149" s="44" t="s">
        <v>166</v>
      </c>
      <c r="E149" s="105">
        <f t="shared" si="18"/>
        <v>1401.5</v>
      </c>
      <c r="F149" s="105">
        <f t="shared" si="18"/>
        <v>507.3</v>
      </c>
      <c r="G149" s="105">
        <f t="shared" si="18"/>
        <v>507.3</v>
      </c>
    </row>
    <row r="150" spans="1:7" ht="22.5">
      <c r="A150" s="9" t="s">
        <v>90</v>
      </c>
      <c r="B150" s="39" t="s">
        <v>368</v>
      </c>
      <c r="C150" s="9"/>
      <c r="D150" s="43" t="s">
        <v>312</v>
      </c>
      <c r="E150" s="105">
        <f t="shared" si="18"/>
        <v>1401.5</v>
      </c>
      <c r="F150" s="105">
        <f t="shared" si="18"/>
        <v>507.3</v>
      </c>
      <c r="G150" s="105">
        <f t="shared" si="18"/>
        <v>507.3</v>
      </c>
    </row>
    <row r="151" spans="1:7" ht="33.75">
      <c r="A151" s="9" t="s">
        <v>90</v>
      </c>
      <c r="B151" s="39" t="s">
        <v>119</v>
      </c>
      <c r="C151" s="9"/>
      <c r="D151" s="31" t="s">
        <v>399</v>
      </c>
      <c r="E151" s="105">
        <f t="shared" si="18"/>
        <v>1401.5</v>
      </c>
      <c r="F151" s="105">
        <f t="shared" si="18"/>
        <v>507.3</v>
      </c>
      <c r="G151" s="105">
        <f t="shared" si="18"/>
        <v>507.3</v>
      </c>
    </row>
    <row r="152" spans="1:7" ht="78.75">
      <c r="A152" s="9" t="s">
        <v>90</v>
      </c>
      <c r="B152" s="39" t="s">
        <v>943</v>
      </c>
      <c r="C152" s="9"/>
      <c r="D152" s="31" t="s">
        <v>120</v>
      </c>
      <c r="E152" s="105">
        <f>E153+E154</f>
        <v>1401.5</v>
      </c>
      <c r="F152" s="105">
        <f>F153+F154</f>
        <v>507.3</v>
      </c>
      <c r="G152" s="105">
        <f>G153+G154</f>
        <v>507.3</v>
      </c>
    </row>
    <row r="153" spans="1:7" ht="45">
      <c r="A153" s="9" t="s">
        <v>90</v>
      </c>
      <c r="B153" s="39" t="s">
        <v>943</v>
      </c>
      <c r="C153" s="9" t="s">
        <v>93</v>
      </c>
      <c r="D153" s="32" t="s">
        <v>94</v>
      </c>
      <c r="E153" s="105">
        <f>'Прил.№10'!F98</f>
        <v>488.9</v>
      </c>
      <c r="F153" s="105">
        <f>'Прил.№10'!G98</f>
        <v>507.3</v>
      </c>
      <c r="G153" s="105">
        <f>'Прил.№10'!H98</f>
        <v>507.3</v>
      </c>
    </row>
    <row r="154" spans="1:7" ht="22.5">
      <c r="A154" s="9" t="s">
        <v>90</v>
      </c>
      <c r="B154" s="39" t="s">
        <v>943</v>
      </c>
      <c r="C154" s="9" t="s">
        <v>95</v>
      </c>
      <c r="D154" s="32" t="s">
        <v>533</v>
      </c>
      <c r="E154" s="105">
        <f>'Прил.№10'!F99</f>
        <v>912.6</v>
      </c>
      <c r="F154" s="105">
        <f>'Прил.№10'!G99</f>
        <v>0</v>
      </c>
      <c r="G154" s="105">
        <f>'Прил.№10'!H99</f>
        <v>0</v>
      </c>
    </row>
    <row r="155" spans="1:7" s="5" customFormat="1" ht="22.5">
      <c r="A155" s="37" t="s">
        <v>514</v>
      </c>
      <c r="B155" s="37"/>
      <c r="C155" s="16"/>
      <c r="D155" s="30" t="s">
        <v>67</v>
      </c>
      <c r="E155" s="103">
        <f>E156</f>
        <v>2040</v>
      </c>
      <c r="F155" s="103">
        <f>F156</f>
        <v>2040</v>
      </c>
      <c r="G155" s="103">
        <f>G156</f>
        <v>2040</v>
      </c>
    </row>
    <row r="156" spans="1:7" s="5" customFormat="1" ht="22.5">
      <c r="A156" s="9" t="s">
        <v>514</v>
      </c>
      <c r="B156" s="39" t="s">
        <v>400</v>
      </c>
      <c r="C156" s="9"/>
      <c r="D156" s="32" t="s">
        <v>738</v>
      </c>
      <c r="E156" s="105">
        <f>E157+E171+E162+E182</f>
        <v>2040</v>
      </c>
      <c r="F156" s="105">
        <f>F157+F171+F162+F182</f>
        <v>2040</v>
      </c>
      <c r="G156" s="105">
        <f>G157+G171+G162+G182</f>
        <v>2040</v>
      </c>
    </row>
    <row r="157" spans="1:7" s="5" customFormat="1" ht="22.5">
      <c r="A157" s="9" t="s">
        <v>514</v>
      </c>
      <c r="B157" s="39" t="s">
        <v>401</v>
      </c>
      <c r="C157" s="9"/>
      <c r="D157" s="44" t="s">
        <v>497</v>
      </c>
      <c r="E157" s="105">
        <f>E158</f>
        <v>30</v>
      </c>
      <c r="F157" s="105">
        <f aca="true" t="shared" si="19" ref="F157:G160">F158</f>
        <v>30</v>
      </c>
      <c r="G157" s="105">
        <f t="shared" si="19"/>
        <v>30</v>
      </c>
    </row>
    <row r="158" spans="1:7" s="5" customFormat="1" ht="45">
      <c r="A158" s="9" t="s">
        <v>514</v>
      </c>
      <c r="B158" s="39" t="s">
        <v>402</v>
      </c>
      <c r="C158" s="17"/>
      <c r="D158" s="32" t="s">
        <v>236</v>
      </c>
      <c r="E158" s="105">
        <f>E159</f>
        <v>30</v>
      </c>
      <c r="F158" s="105">
        <f t="shared" si="19"/>
        <v>30</v>
      </c>
      <c r="G158" s="105">
        <f t="shared" si="19"/>
        <v>30</v>
      </c>
    </row>
    <row r="159" spans="1:7" s="5" customFormat="1" ht="12.75">
      <c r="A159" s="9" t="s">
        <v>514</v>
      </c>
      <c r="B159" s="39" t="s">
        <v>403</v>
      </c>
      <c r="C159" s="17"/>
      <c r="D159" s="31" t="s">
        <v>362</v>
      </c>
      <c r="E159" s="105">
        <f>E160</f>
        <v>30</v>
      </c>
      <c r="F159" s="105">
        <f t="shared" si="19"/>
        <v>30</v>
      </c>
      <c r="G159" s="105">
        <f t="shared" si="19"/>
        <v>30</v>
      </c>
    </row>
    <row r="160" spans="1:7" s="5" customFormat="1" ht="33.75">
      <c r="A160" s="9" t="s">
        <v>514</v>
      </c>
      <c r="B160" s="39" t="s">
        <v>404</v>
      </c>
      <c r="C160" s="17"/>
      <c r="D160" s="32" t="s">
        <v>237</v>
      </c>
      <c r="E160" s="105">
        <f>E161</f>
        <v>30</v>
      </c>
      <c r="F160" s="105">
        <f t="shared" si="19"/>
        <v>30</v>
      </c>
      <c r="G160" s="105">
        <f t="shared" si="19"/>
        <v>30</v>
      </c>
    </row>
    <row r="161" spans="1:7" s="5" customFormat="1" ht="22.5">
      <c r="A161" s="9" t="s">
        <v>514</v>
      </c>
      <c r="B161" s="39" t="s">
        <v>404</v>
      </c>
      <c r="C161" s="9" t="s">
        <v>95</v>
      </c>
      <c r="D161" s="32" t="s">
        <v>533</v>
      </c>
      <c r="E161" s="105">
        <f>'Прил.№10'!F106</f>
        <v>30</v>
      </c>
      <c r="F161" s="105">
        <f>'Прил.№10'!G106</f>
        <v>30</v>
      </c>
      <c r="G161" s="105">
        <f>'Прил.№10'!H106</f>
        <v>30</v>
      </c>
    </row>
    <row r="162" spans="1:7" s="5" customFormat="1" ht="22.5">
      <c r="A162" s="9" t="s">
        <v>514</v>
      </c>
      <c r="B162" s="39" t="s">
        <v>275</v>
      </c>
      <c r="C162" s="17"/>
      <c r="D162" s="31" t="s">
        <v>242</v>
      </c>
      <c r="E162" s="105">
        <f>E163</f>
        <v>1935</v>
      </c>
      <c r="F162" s="105">
        <f>F163</f>
        <v>1935</v>
      </c>
      <c r="G162" s="105">
        <f>G163</f>
        <v>1935</v>
      </c>
    </row>
    <row r="163" spans="1:7" s="5" customFormat="1" ht="12.75">
      <c r="A163" s="9" t="s">
        <v>514</v>
      </c>
      <c r="B163" s="39" t="s">
        <v>276</v>
      </c>
      <c r="C163" s="9"/>
      <c r="D163" s="31" t="s">
        <v>362</v>
      </c>
      <c r="E163" s="105">
        <f>E164+E167</f>
        <v>1935</v>
      </c>
      <c r="F163" s="105">
        <f>F164+F167</f>
        <v>1935</v>
      </c>
      <c r="G163" s="105">
        <f>G164+G167</f>
        <v>1935</v>
      </c>
    </row>
    <row r="164" spans="1:7" s="5" customFormat="1" ht="12.75">
      <c r="A164" s="17" t="s">
        <v>514</v>
      </c>
      <c r="B164" s="39" t="s">
        <v>277</v>
      </c>
      <c r="C164" s="9"/>
      <c r="D164" s="31" t="s">
        <v>278</v>
      </c>
      <c r="E164" s="105">
        <f>E165+E166</f>
        <v>1935</v>
      </c>
      <c r="F164" s="105">
        <f>F165+F166</f>
        <v>1935</v>
      </c>
      <c r="G164" s="105">
        <f>G165+G166</f>
        <v>1935</v>
      </c>
    </row>
    <row r="165" spans="1:7" s="5" customFormat="1" ht="45">
      <c r="A165" s="17" t="s">
        <v>514</v>
      </c>
      <c r="B165" s="39" t="s">
        <v>277</v>
      </c>
      <c r="C165" s="9" t="s">
        <v>93</v>
      </c>
      <c r="D165" s="32" t="s">
        <v>94</v>
      </c>
      <c r="E165" s="105">
        <f>'Прил.№10'!F284</f>
        <v>1725</v>
      </c>
      <c r="F165" s="105">
        <f>'Прил.№10'!G284</f>
        <v>1725</v>
      </c>
      <c r="G165" s="105">
        <f>'Прил.№10'!H284</f>
        <v>1725</v>
      </c>
    </row>
    <row r="166" spans="1:7" s="5" customFormat="1" ht="22.5">
      <c r="A166" s="17" t="s">
        <v>514</v>
      </c>
      <c r="B166" s="39" t="s">
        <v>277</v>
      </c>
      <c r="C166" s="9" t="s">
        <v>95</v>
      </c>
      <c r="D166" s="32" t="s">
        <v>533</v>
      </c>
      <c r="E166" s="105">
        <f>'Прил.№10'!F285</f>
        <v>210</v>
      </c>
      <c r="F166" s="105">
        <f>'Прил.№10'!G285</f>
        <v>210</v>
      </c>
      <c r="G166" s="105">
        <f>'Прил.№10'!H285</f>
        <v>210</v>
      </c>
    </row>
    <row r="167" spans="1:7" s="5" customFormat="1" ht="22.5">
      <c r="A167" s="17" t="s">
        <v>514</v>
      </c>
      <c r="B167" s="39" t="s">
        <v>279</v>
      </c>
      <c r="C167" s="9"/>
      <c r="D167" s="31" t="s">
        <v>280</v>
      </c>
      <c r="E167" s="105">
        <f>E168</f>
        <v>0</v>
      </c>
      <c r="F167" s="105">
        <f>F168</f>
        <v>0</v>
      </c>
      <c r="G167" s="105">
        <f>G168</f>
        <v>0</v>
      </c>
    </row>
    <row r="168" spans="1:7" s="5" customFormat="1" ht="22.5">
      <c r="A168" s="17" t="s">
        <v>514</v>
      </c>
      <c r="B168" s="39" t="s">
        <v>281</v>
      </c>
      <c r="C168" s="9"/>
      <c r="D168" s="31" t="s">
        <v>274</v>
      </c>
      <c r="E168" s="105">
        <f>E169+E170</f>
        <v>0</v>
      </c>
      <c r="F168" s="105">
        <f>F169+F170</f>
        <v>0</v>
      </c>
      <c r="G168" s="105">
        <f>G169+G170</f>
        <v>0</v>
      </c>
    </row>
    <row r="169" spans="1:7" s="5" customFormat="1" ht="45">
      <c r="A169" s="17" t="s">
        <v>514</v>
      </c>
      <c r="B169" s="39" t="s">
        <v>281</v>
      </c>
      <c r="C169" s="9" t="s">
        <v>93</v>
      </c>
      <c r="D169" s="32" t="s">
        <v>94</v>
      </c>
      <c r="E169" s="105">
        <f>'Прил.№10'!F288</f>
        <v>0</v>
      </c>
      <c r="F169" s="105">
        <f>'Прил.№10'!G288</f>
        <v>0</v>
      </c>
      <c r="G169" s="105">
        <f>'Прил.№10'!H288</f>
        <v>0</v>
      </c>
    </row>
    <row r="170" spans="1:7" s="5" customFormat="1" ht="22.5">
      <c r="A170" s="17" t="s">
        <v>514</v>
      </c>
      <c r="B170" s="39" t="s">
        <v>281</v>
      </c>
      <c r="C170" s="9" t="s">
        <v>95</v>
      </c>
      <c r="D170" s="32" t="s">
        <v>96</v>
      </c>
      <c r="E170" s="105">
        <f>'Прил.№10'!F289</f>
        <v>0</v>
      </c>
      <c r="F170" s="105">
        <f>'Прил.№10'!G289</f>
        <v>0</v>
      </c>
      <c r="G170" s="105">
        <f>'Прил.№10'!H289</f>
        <v>0</v>
      </c>
    </row>
    <row r="171" spans="1:7" s="5" customFormat="1" ht="22.5">
      <c r="A171" s="9" t="s">
        <v>514</v>
      </c>
      <c r="B171" s="39" t="s">
        <v>405</v>
      </c>
      <c r="C171" s="17"/>
      <c r="D171" s="44" t="s">
        <v>498</v>
      </c>
      <c r="E171" s="105">
        <f>E172+E178</f>
        <v>25</v>
      </c>
      <c r="F171" s="105">
        <f>F172+F178</f>
        <v>25</v>
      </c>
      <c r="G171" s="105">
        <f>G172+G178</f>
        <v>25</v>
      </c>
    </row>
    <row r="172" spans="1:7" s="5" customFormat="1" ht="33.75">
      <c r="A172" s="9" t="s">
        <v>514</v>
      </c>
      <c r="B172" s="39" t="s">
        <v>406</v>
      </c>
      <c r="C172" s="17"/>
      <c r="D172" s="32" t="s">
        <v>238</v>
      </c>
      <c r="E172" s="105">
        <f>E173</f>
        <v>15</v>
      </c>
      <c r="F172" s="105">
        <f>F173</f>
        <v>15</v>
      </c>
      <c r="G172" s="105">
        <f>G173</f>
        <v>15</v>
      </c>
    </row>
    <row r="173" spans="1:7" s="5" customFormat="1" ht="12.75">
      <c r="A173" s="9" t="s">
        <v>514</v>
      </c>
      <c r="B173" s="39" t="s">
        <v>407</v>
      </c>
      <c r="C173" s="17"/>
      <c r="D173" s="31" t="s">
        <v>362</v>
      </c>
      <c r="E173" s="105">
        <f>E174+E176</f>
        <v>15</v>
      </c>
      <c r="F173" s="105">
        <f>F174+F176</f>
        <v>15</v>
      </c>
      <c r="G173" s="105">
        <f>G174+G176</f>
        <v>15</v>
      </c>
    </row>
    <row r="174" spans="1:7" s="5" customFormat="1" ht="22.5">
      <c r="A174" s="9" t="s">
        <v>514</v>
      </c>
      <c r="B174" s="39" t="s">
        <v>324</v>
      </c>
      <c r="C174" s="17"/>
      <c r="D174" s="31" t="s">
        <v>325</v>
      </c>
      <c r="E174" s="105">
        <f>E175</f>
        <v>10</v>
      </c>
      <c r="F174" s="105">
        <f>F175</f>
        <v>10</v>
      </c>
      <c r="G174" s="105">
        <f>G175</f>
        <v>10</v>
      </c>
    </row>
    <row r="175" spans="1:7" s="5" customFormat="1" ht="22.5">
      <c r="A175" s="9" t="s">
        <v>514</v>
      </c>
      <c r="B175" s="39" t="s">
        <v>324</v>
      </c>
      <c r="C175" s="9" t="s">
        <v>95</v>
      </c>
      <c r="D175" s="32" t="s">
        <v>533</v>
      </c>
      <c r="E175" s="105">
        <f>'Прил.№10'!F111</f>
        <v>10</v>
      </c>
      <c r="F175" s="105">
        <f>'Прил.№10'!G111</f>
        <v>10</v>
      </c>
      <c r="G175" s="105">
        <f>'Прил.№10'!H111</f>
        <v>10</v>
      </c>
    </row>
    <row r="176" spans="1:7" s="5" customFormat="1" ht="12.75">
      <c r="A176" s="9" t="s">
        <v>514</v>
      </c>
      <c r="B176" s="39" t="s">
        <v>408</v>
      </c>
      <c r="C176" s="9"/>
      <c r="D176" s="32" t="s">
        <v>239</v>
      </c>
      <c r="E176" s="105">
        <f>E177</f>
        <v>5</v>
      </c>
      <c r="F176" s="105">
        <f>F177</f>
        <v>5</v>
      </c>
      <c r="G176" s="105">
        <f>G177</f>
        <v>5</v>
      </c>
    </row>
    <row r="177" spans="1:7" s="5" customFormat="1" ht="22.5">
      <c r="A177" s="9" t="s">
        <v>514</v>
      </c>
      <c r="B177" s="39" t="s">
        <v>408</v>
      </c>
      <c r="C177" s="9" t="s">
        <v>95</v>
      </c>
      <c r="D177" s="32" t="s">
        <v>533</v>
      </c>
      <c r="E177" s="105">
        <f>'Прил.№10'!F113</f>
        <v>5</v>
      </c>
      <c r="F177" s="105">
        <f>'Прил.№10'!G113</f>
        <v>5</v>
      </c>
      <c r="G177" s="105">
        <f>'Прил.№10'!H113</f>
        <v>5</v>
      </c>
    </row>
    <row r="178" spans="1:7" s="5" customFormat="1" ht="22.5">
      <c r="A178" s="9" t="s">
        <v>514</v>
      </c>
      <c r="B178" s="39" t="s">
        <v>326</v>
      </c>
      <c r="C178" s="9"/>
      <c r="D178" s="32" t="s">
        <v>327</v>
      </c>
      <c r="E178" s="105">
        <f>E179</f>
        <v>10</v>
      </c>
      <c r="F178" s="105">
        <f aca="true" t="shared" si="20" ref="F178:G180">F179</f>
        <v>10</v>
      </c>
      <c r="G178" s="105">
        <f t="shared" si="20"/>
        <v>10</v>
      </c>
    </row>
    <row r="179" spans="1:7" s="5" customFormat="1" ht="12.75">
      <c r="A179" s="9" t="s">
        <v>514</v>
      </c>
      <c r="B179" s="39" t="s">
        <v>328</v>
      </c>
      <c r="C179" s="9"/>
      <c r="D179" s="31" t="s">
        <v>362</v>
      </c>
      <c r="E179" s="105">
        <f>E180</f>
        <v>10</v>
      </c>
      <c r="F179" s="105">
        <f t="shared" si="20"/>
        <v>10</v>
      </c>
      <c r="G179" s="105">
        <f t="shared" si="20"/>
        <v>10</v>
      </c>
    </row>
    <row r="180" spans="1:7" s="5" customFormat="1" ht="45">
      <c r="A180" s="9" t="s">
        <v>514</v>
      </c>
      <c r="B180" s="39" t="s">
        <v>329</v>
      </c>
      <c r="C180" s="9"/>
      <c r="D180" s="32" t="s">
        <v>330</v>
      </c>
      <c r="E180" s="105">
        <f>E181</f>
        <v>10</v>
      </c>
      <c r="F180" s="105">
        <f t="shared" si="20"/>
        <v>10</v>
      </c>
      <c r="G180" s="105">
        <f t="shared" si="20"/>
        <v>10</v>
      </c>
    </row>
    <row r="181" spans="1:7" s="5" customFormat="1" ht="22.5">
      <c r="A181" s="9" t="s">
        <v>514</v>
      </c>
      <c r="B181" s="39" t="s">
        <v>329</v>
      </c>
      <c r="C181" s="9" t="s">
        <v>95</v>
      </c>
      <c r="D181" s="32" t="s">
        <v>533</v>
      </c>
      <c r="E181" s="105">
        <f>'Прил.№10'!F117</f>
        <v>10</v>
      </c>
      <c r="F181" s="105">
        <f>'Прил.№10'!G117</f>
        <v>10</v>
      </c>
      <c r="G181" s="105">
        <f>'Прил.№10'!H117</f>
        <v>10</v>
      </c>
    </row>
    <row r="182" spans="1:7" s="5" customFormat="1" ht="33.75">
      <c r="A182" s="9" t="s">
        <v>514</v>
      </c>
      <c r="B182" s="39" t="s">
        <v>409</v>
      </c>
      <c r="C182" s="9"/>
      <c r="D182" s="32" t="s">
        <v>499</v>
      </c>
      <c r="E182" s="105">
        <f>E183</f>
        <v>50</v>
      </c>
      <c r="F182" s="105">
        <f>F183</f>
        <v>50</v>
      </c>
      <c r="G182" s="105">
        <f>G183</f>
        <v>50</v>
      </c>
    </row>
    <row r="183" spans="1:7" s="5" customFormat="1" ht="22.5">
      <c r="A183" s="17" t="s">
        <v>514</v>
      </c>
      <c r="B183" s="39" t="s">
        <v>410</v>
      </c>
      <c r="C183" s="9"/>
      <c r="D183" s="32" t="s">
        <v>240</v>
      </c>
      <c r="E183" s="105">
        <f>E185</f>
        <v>50</v>
      </c>
      <c r="F183" s="105">
        <f>F185</f>
        <v>50</v>
      </c>
      <c r="G183" s="105">
        <f>G185</f>
        <v>50</v>
      </c>
    </row>
    <row r="184" spans="1:7" s="5" customFormat="1" ht="12.75">
      <c r="A184" s="17" t="s">
        <v>514</v>
      </c>
      <c r="B184" s="39" t="s">
        <v>411</v>
      </c>
      <c r="C184" s="9"/>
      <c r="D184" s="31" t="s">
        <v>362</v>
      </c>
      <c r="E184" s="105">
        <f aca="true" t="shared" si="21" ref="E184:G185">E185</f>
        <v>50</v>
      </c>
      <c r="F184" s="105">
        <f t="shared" si="21"/>
        <v>50</v>
      </c>
      <c r="G184" s="105">
        <f t="shared" si="21"/>
        <v>50</v>
      </c>
    </row>
    <row r="185" spans="1:7" s="5" customFormat="1" ht="22.5">
      <c r="A185" s="17" t="s">
        <v>514</v>
      </c>
      <c r="B185" s="39" t="s">
        <v>412</v>
      </c>
      <c r="C185" s="9"/>
      <c r="D185" s="32" t="s">
        <v>241</v>
      </c>
      <c r="E185" s="105">
        <f t="shared" si="21"/>
        <v>50</v>
      </c>
      <c r="F185" s="105">
        <f t="shared" si="21"/>
        <v>50</v>
      </c>
      <c r="G185" s="105">
        <f t="shared" si="21"/>
        <v>50</v>
      </c>
    </row>
    <row r="186" spans="1:7" s="5" customFormat="1" ht="22.5">
      <c r="A186" s="17" t="s">
        <v>514</v>
      </c>
      <c r="B186" s="39" t="s">
        <v>412</v>
      </c>
      <c r="C186" s="9" t="s">
        <v>95</v>
      </c>
      <c r="D186" s="32" t="s">
        <v>533</v>
      </c>
      <c r="E186" s="105">
        <f>'Прил.№10'!F122</f>
        <v>50</v>
      </c>
      <c r="F186" s="105">
        <f>'Прил.№10'!G122</f>
        <v>50</v>
      </c>
      <c r="G186" s="105">
        <f>'Прил.№10'!H122</f>
        <v>50</v>
      </c>
    </row>
    <row r="187" spans="1:7" ht="12.75">
      <c r="A187" s="37" t="s">
        <v>515</v>
      </c>
      <c r="B187" s="37"/>
      <c r="C187" s="16"/>
      <c r="D187" s="55" t="s">
        <v>7</v>
      </c>
      <c r="E187" s="103">
        <f>E195+E202+E217+E261+E188</f>
        <v>54487.200000000004</v>
      </c>
      <c r="F187" s="103">
        <f>F195+F202+F217+F261+F188</f>
        <v>61246.8</v>
      </c>
      <c r="G187" s="103">
        <f>G195+G202+G217+G261+G188</f>
        <v>62944.100000000006</v>
      </c>
    </row>
    <row r="188" spans="1:7" ht="12.75">
      <c r="A188" s="37" t="s">
        <v>97</v>
      </c>
      <c r="B188" s="37"/>
      <c r="C188" s="16"/>
      <c r="D188" s="30" t="s">
        <v>134</v>
      </c>
      <c r="E188" s="103">
        <f aca="true" t="shared" si="22" ref="E188:G193">E189</f>
        <v>150</v>
      </c>
      <c r="F188" s="103">
        <f t="shared" si="22"/>
        <v>150</v>
      </c>
      <c r="G188" s="103">
        <f t="shared" si="22"/>
        <v>100</v>
      </c>
    </row>
    <row r="189" spans="1:7" ht="33.75">
      <c r="A189" s="9" t="s">
        <v>97</v>
      </c>
      <c r="B189" s="93">
        <v>1200000000</v>
      </c>
      <c r="C189" s="9"/>
      <c r="D189" s="34" t="s">
        <v>935</v>
      </c>
      <c r="E189" s="105">
        <f t="shared" si="22"/>
        <v>150</v>
      </c>
      <c r="F189" s="105">
        <f t="shared" si="22"/>
        <v>150</v>
      </c>
      <c r="G189" s="105">
        <f t="shared" si="22"/>
        <v>100</v>
      </c>
    </row>
    <row r="190" spans="1:7" ht="22.5">
      <c r="A190" s="9" t="s">
        <v>97</v>
      </c>
      <c r="B190" s="93">
        <v>1250000000</v>
      </c>
      <c r="C190" s="9"/>
      <c r="D190" s="45" t="s">
        <v>171</v>
      </c>
      <c r="E190" s="105">
        <f t="shared" si="22"/>
        <v>150</v>
      </c>
      <c r="F190" s="105">
        <f t="shared" si="22"/>
        <v>150</v>
      </c>
      <c r="G190" s="105">
        <f t="shared" si="22"/>
        <v>100</v>
      </c>
    </row>
    <row r="191" spans="1:7" ht="22.5">
      <c r="A191" s="9" t="s">
        <v>97</v>
      </c>
      <c r="B191" s="93">
        <v>1250200000</v>
      </c>
      <c r="C191" s="9"/>
      <c r="D191" s="34" t="s">
        <v>60</v>
      </c>
      <c r="E191" s="105">
        <f t="shared" si="22"/>
        <v>150</v>
      </c>
      <c r="F191" s="105">
        <f t="shared" si="22"/>
        <v>150</v>
      </c>
      <c r="G191" s="105">
        <f t="shared" si="22"/>
        <v>100</v>
      </c>
    </row>
    <row r="192" spans="1:7" ht="12.75">
      <c r="A192" s="9" t="s">
        <v>97</v>
      </c>
      <c r="B192" s="93">
        <v>1250220000</v>
      </c>
      <c r="C192" s="9"/>
      <c r="D192" s="31" t="s">
        <v>362</v>
      </c>
      <c r="E192" s="105">
        <f t="shared" si="22"/>
        <v>150</v>
      </c>
      <c r="F192" s="105">
        <f t="shared" si="22"/>
        <v>150</v>
      </c>
      <c r="G192" s="105">
        <f t="shared" si="22"/>
        <v>100</v>
      </c>
    </row>
    <row r="193" spans="1:7" ht="12.75">
      <c r="A193" s="9" t="s">
        <v>97</v>
      </c>
      <c r="B193" s="93">
        <v>1250220010</v>
      </c>
      <c r="C193" s="9"/>
      <c r="D193" s="34" t="s">
        <v>349</v>
      </c>
      <c r="E193" s="105">
        <f>E194</f>
        <v>150</v>
      </c>
      <c r="F193" s="105">
        <f t="shared" si="22"/>
        <v>150</v>
      </c>
      <c r="G193" s="105">
        <f t="shared" si="22"/>
        <v>100</v>
      </c>
    </row>
    <row r="194" spans="1:7" ht="22.5">
      <c r="A194" s="9" t="s">
        <v>97</v>
      </c>
      <c r="B194" s="93">
        <v>1250220010</v>
      </c>
      <c r="C194" s="9" t="s">
        <v>137</v>
      </c>
      <c r="D194" s="32" t="s">
        <v>450</v>
      </c>
      <c r="E194" s="105">
        <f>'Прил.№10'!F571</f>
        <v>150</v>
      </c>
      <c r="F194" s="105">
        <f>'Прил.№10'!G571</f>
        <v>150</v>
      </c>
      <c r="G194" s="105">
        <f>'Прил.№10'!H571</f>
        <v>100</v>
      </c>
    </row>
    <row r="195" spans="1:7" s="5" customFormat="1" ht="12.75">
      <c r="A195" s="37" t="s">
        <v>516</v>
      </c>
      <c r="B195" s="37"/>
      <c r="C195" s="16"/>
      <c r="D195" s="12" t="s">
        <v>8</v>
      </c>
      <c r="E195" s="103">
        <f aca="true" t="shared" si="23" ref="E195:G200">E196</f>
        <v>0</v>
      </c>
      <c r="F195" s="103">
        <f t="shared" si="23"/>
        <v>0</v>
      </c>
      <c r="G195" s="103">
        <f t="shared" si="23"/>
        <v>0</v>
      </c>
    </row>
    <row r="196" spans="1:7" ht="22.5">
      <c r="A196" s="40" t="s">
        <v>516</v>
      </c>
      <c r="B196" s="40" t="s">
        <v>433</v>
      </c>
      <c r="C196" s="17"/>
      <c r="D196" s="31" t="s">
        <v>923</v>
      </c>
      <c r="E196" s="105">
        <f t="shared" si="23"/>
        <v>0</v>
      </c>
      <c r="F196" s="105">
        <f t="shared" si="23"/>
        <v>0</v>
      </c>
      <c r="G196" s="105">
        <f t="shared" si="23"/>
        <v>0</v>
      </c>
    </row>
    <row r="197" spans="1:7" ht="39" customHeight="1">
      <c r="A197" s="39" t="s">
        <v>516</v>
      </c>
      <c r="B197" s="39" t="s">
        <v>121</v>
      </c>
      <c r="C197" s="9"/>
      <c r="D197" s="44" t="s">
        <v>486</v>
      </c>
      <c r="E197" s="105">
        <f t="shared" si="23"/>
        <v>0</v>
      </c>
      <c r="F197" s="105">
        <f t="shared" si="23"/>
        <v>0</v>
      </c>
      <c r="G197" s="105">
        <f t="shared" si="23"/>
        <v>0</v>
      </c>
    </row>
    <row r="198" spans="1:7" ht="22.5">
      <c r="A198" s="40" t="s">
        <v>516</v>
      </c>
      <c r="B198" s="39" t="s">
        <v>122</v>
      </c>
      <c r="C198" s="9"/>
      <c r="D198" s="32" t="s">
        <v>123</v>
      </c>
      <c r="E198" s="105">
        <f t="shared" si="23"/>
        <v>0</v>
      </c>
      <c r="F198" s="105">
        <f t="shared" si="23"/>
        <v>0</v>
      </c>
      <c r="G198" s="105">
        <f t="shared" si="23"/>
        <v>0</v>
      </c>
    </row>
    <row r="199" spans="1:7" ht="22.5">
      <c r="A199" s="40" t="s">
        <v>516</v>
      </c>
      <c r="B199" s="39" t="s">
        <v>124</v>
      </c>
      <c r="C199" s="9"/>
      <c r="D199" s="32" t="s">
        <v>373</v>
      </c>
      <c r="E199" s="105">
        <f t="shared" si="23"/>
        <v>0</v>
      </c>
      <c r="F199" s="105">
        <f t="shared" si="23"/>
        <v>0</v>
      </c>
      <c r="G199" s="105">
        <f t="shared" si="23"/>
        <v>0</v>
      </c>
    </row>
    <row r="200" spans="1:7" ht="78.75" customHeight="1">
      <c r="A200" s="40" t="s">
        <v>516</v>
      </c>
      <c r="B200" s="39" t="s">
        <v>125</v>
      </c>
      <c r="C200" s="9"/>
      <c r="D200" s="32" t="s">
        <v>732</v>
      </c>
      <c r="E200" s="105">
        <f>E201</f>
        <v>0</v>
      </c>
      <c r="F200" s="105">
        <f t="shared" si="23"/>
        <v>0</v>
      </c>
      <c r="G200" s="105">
        <f t="shared" si="23"/>
        <v>0</v>
      </c>
    </row>
    <row r="201" spans="1:7" ht="22.5">
      <c r="A201" s="39" t="s">
        <v>516</v>
      </c>
      <c r="B201" s="39" t="s">
        <v>125</v>
      </c>
      <c r="C201" s="9" t="s">
        <v>95</v>
      </c>
      <c r="D201" s="32" t="s">
        <v>533</v>
      </c>
      <c r="E201" s="105">
        <f>'Прил.№10'!F297</f>
        <v>0</v>
      </c>
      <c r="F201" s="105">
        <f>'Прил.№10'!G297</f>
        <v>0</v>
      </c>
      <c r="G201" s="105">
        <f>'Прил.№10'!H297</f>
        <v>0</v>
      </c>
    </row>
    <row r="202" spans="1:7" ht="12.75">
      <c r="A202" s="37" t="s">
        <v>517</v>
      </c>
      <c r="B202" s="37"/>
      <c r="C202" s="16"/>
      <c r="D202" s="12" t="s">
        <v>9</v>
      </c>
      <c r="E202" s="103">
        <f>E203</f>
        <v>5701</v>
      </c>
      <c r="F202" s="103">
        <f aca="true" t="shared" si="24" ref="F202:G204">F203</f>
        <v>5108.7</v>
      </c>
      <c r="G202" s="103">
        <f t="shared" si="24"/>
        <v>5535.7</v>
      </c>
    </row>
    <row r="203" spans="1:7" ht="22.5">
      <c r="A203" s="9" t="s">
        <v>517</v>
      </c>
      <c r="B203" s="39" t="s">
        <v>413</v>
      </c>
      <c r="C203" s="9"/>
      <c r="D203" s="31" t="s">
        <v>739</v>
      </c>
      <c r="E203" s="105">
        <f>E204</f>
        <v>5701</v>
      </c>
      <c r="F203" s="105">
        <f t="shared" si="24"/>
        <v>5108.7</v>
      </c>
      <c r="G203" s="105">
        <f t="shared" si="24"/>
        <v>5535.7</v>
      </c>
    </row>
    <row r="204" spans="1:7" ht="22.5">
      <c r="A204" s="9" t="s">
        <v>517</v>
      </c>
      <c r="B204" s="39" t="s">
        <v>414</v>
      </c>
      <c r="C204" s="9"/>
      <c r="D204" s="43" t="s">
        <v>492</v>
      </c>
      <c r="E204" s="105">
        <f>E205</f>
        <v>5701</v>
      </c>
      <c r="F204" s="105">
        <f t="shared" si="24"/>
        <v>5108.7</v>
      </c>
      <c r="G204" s="105">
        <f t="shared" si="24"/>
        <v>5535.7</v>
      </c>
    </row>
    <row r="205" spans="1:7" ht="12.75">
      <c r="A205" s="9" t="s">
        <v>517</v>
      </c>
      <c r="B205" s="39" t="s">
        <v>415</v>
      </c>
      <c r="C205" s="9"/>
      <c r="D205" s="32" t="s">
        <v>314</v>
      </c>
      <c r="E205" s="105">
        <f>E209+E212+E206</f>
        <v>5701</v>
      </c>
      <c r="F205" s="105">
        <f>F209+F212+F206</f>
        <v>5108.7</v>
      </c>
      <c r="G205" s="105">
        <f>G209+G212+G206</f>
        <v>5535.7</v>
      </c>
    </row>
    <row r="206" spans="1:7" ht="22.5">
      <c r="A206" s="9" t="s">
        <v>517</v>
      </c>
      <c r="B206" s="39" t="s">
        <v>797</v>
      </c>
      <c r="C206" s="9"/>
      <c r="D206" s="31" t="s">
        <v>373</v>
      </c>
      <c r="E206" s="105">
        <f aca="true" t="shared" si="25" ref="E206:G207">E207</f>
        <v>4151.5</v>
      </c>
      <c r="F206" s="105">
        <f t="shared" si="25"/>
        <v>3677.2</v>
      </c>
      <c r="G206" s="105">
        <f t="shared" si="25"/>
        <v>4019.2</v>
      </c>
    </row>
    <row r="207" spans="1:7" ht="33.75">
      <c r="A207" s="9" t="s">
        <v>517</v>
      </c>
      <c r="B207" s="39" t="s">
        <v>798</v>
      </c>
      <c r="C207" s="9"/>
      <c r="D207" s="32" t="s">
        <v>799</v>
      </c>
      <c r="E207" s="105">
        <f t="shared" si="25"/>
        <v>4151.5</v>
      </c>
      <c r="F207" s="105">
        <f t="shared" si="25"/>
        <v>3677.2</v>
      </c>
      <c r="G207" s="105">
        <f t="shared" si="25"/>
        <v>4019.2</v>
      </c>
    </row>
    <row r="208" spans="1:7" ht="22.5">
      <c r="A208" s="9" t="s">
        <v>517</v>
      </c>
      <c r="B208" s="39" t="s">
        <v>798</v>
      </c>
      <c r="C208" s="9" t="s">
        <v>95</v>
      </c>
      <c r="D208" s="32" t="s">
        <v>533</v>
      </c>
      <c r="E208" s="105">
        <f>'Прил.№10'!F304</f>
        <v>4151.5</v>
      </c>
      <c r="F208" s="105">
        <f>'Прил.№10'!G304</f>
        <v>3677.2</v>
      </c>
      <c r="G208" s="105">
        <f>'Прил.№10'!H304</f>
        <v>4019.2</v>
      </c>
    </row>
    <row r="209" spans="1:7" ht="33.75">
      <c r="A209" s="9" t="s">
        <v>517</v>
      </c>
      <c r="B209" s="39" t="s">
        <v>416</v>
      </c>
      <c r="C209" s="9"/>
      <c r="D209" s="32" t="s">
        <v>417</v>
      </c>
      <c r="E209" s="105">
        <f aca="true" t="shared" si="26" ref="E209:G210">E210</f>
        <v>1038</v>
      </c>
      <c r="F209" s="105">
        <f t="shared" si="26"/>
        <v>920</v>
      </c>
      <c r="G209" s="105">
        <f t="shared" si="26"/>
        <v>1005</v>
      </c>
    </row>
    <row r="210" spans="1:7" ht="45">
      <c r="A210" s="9" t="s">
        <v>517</v>
      </c>
      <c r="B210" s="39" t="s">
        <v>389</v>
      </c>
      <c r="C210" s="9"/>
      <c r="D210" s="32" t="s">
        <v>747</v>
      </c>
      <c r="E210" s="105">
        <f t="shared" si="26"/>
        <v>1038</v>
      </c>
      <c r="F210" s="105">
        <f t="shared" si="26"/>
        <v>920</v>
      </c>
      <c r="G210" s="105">
        <f t="shared" si="26"/>
        <v>1005</v>
      </c>
    </row>
    <row r="211" spans="1:7" ht="22.5">
      <c r="A211" s="9" t="s">
        <v>517</v>
      </c>
      <c r="B211" s="39" t="s">
        <v>389</v>
      </c>
      <c r="C211" s="9" t="s">
        <v>95</v>
      </c>
      <c r="D211" s="32" t="s">
        <v>533</v>
      </c>
      <c r="E211" s="105">
        <f>'Прил.№10'!F307</f>
        <v>1038</v>
      </c>
      <c r="F211" s="105">
        <f>'Прил.№10'!G307</f>
        <v>920</v>
      </c>
      <c r="G211" s="105">
        <f>'Прил.№10'!H307</f>
        <v>1005</v>
      </c>
    </row>
    <row r="212" spans="1:7" ht="12.75">
      <c r="A212" s="9" t="s">
        <v>517</v>
      </c>
      <c r="B212" s="39" t="s">
        <v>418</v>
      </c>
      <c r="C212" s="9"/>
      <c r="D212" s="31" t="s">
        <v>362</v>
      </c>
      <c r="E212" s="105">
        <f>E213+E215</f>
        <v>511.5</v>
      </c>
      <c r="F212" s="105">
        <f>F213+F215</f>
        <v>511.5</v>
      </c>
      <c r="G212" s="105">
        <f>G213+G215</f>
        <v>511.5</v>
      </c>
    </row>
    <row r="213" spans="1:7" ht="44.25" customHeight="1">
      <c r="A213" s="9" t="s">
        <v>517</v>
      </c>
      <c r="B213" s="39" t="s">
        <v>419</v>
      </c>
      <c r="C213" s="9"/>
      <c r="D213" s="32" t="s">
        <v>746</v>
      </c>
      <c r="E213" s="105">
        <f>E214</f>
        <v>496.5</v>
      </c>
      <c r="F213" s="105">
        <f>F214</f>
        <v>496.5</v>
      </c>
      <c r="G213" s="105">
        <f>G214</f>
        <v>496.5</v>
      </c>
    </row>
    <row r="214" spans="1:7" ht="22.5">
      <c r="A214" s="9" t="s">
        <v>517</v>
      </c>
      <c r="B214" s="39" t="s">
        <v>419</v>
      </c>
      <c r="C214" s="9" t="s">
        <v>95</v>
      </c>
      <c r="D214" s="32" t="s">
        <v>533</v>
      </c>
      <c r="E214" s="105">
        <f>'Прил.№10'!F310</f>
        <v>496.5</v>
      </c>
      <c r="F214" s="105">
        <f>'Прил.№10'!G310</f>
        <v>496.5</v>
      </c>
      <c r="G214" s="105">
        <f>'Прил.№10'!H310</f>
        <v>496.5</v>
      </c>
    </row>
    <row r="215" spans="1:7" ht="33.75">
      <c r="A215" s="9" t="s">
        <v>517</v>
      </c>
      <c r="B215" s="39" t="s">
        <v>876</v>
      </c>
      <c r="C215" s="9"/>
      <c r="D215" s="32" t="s">
        <v>877</v>
      </c>
      <c r="E215" s="105">
        <f>E216</f>
        <v>15</v>
      </c>
      <c r="F215" s="105">
        <f>F216</f>
        <v>15</v>
      </c>
      <c r="G215" s="105">
        <f>G216</f>
        <v>15</v>
      </c>
    </row>
    <row r="216" spans="1:7" ht="22.5">
      <c r="A216" s="9" t="s">
        <v>517</v>
      </c>
      <c r="B216" s="39" t="s">
        <v>876</v>
      </c>
      <c r="C216" s="9" t="s">
        <v>95</v>
      </c>
      <c r="D216" s="32" t="s">
        <v>533</v>
      </c>
      <c r="E216" s="105">
        <f>'Прил.№10'!F312</f>
        <v>15</v>
      </c>
      <c r="F216" s="105">
        <f>'Прил.№10'!G312</f>
        <v>15</v>
      </c>
      <c r="G216" s="105">
        <f>'Прил.№10'!H312</f>
        <v>15</v>
      </c>
    </row>
    <row r="217" spans="1:7" s="8" customFormat="1" ht="12.75">
      <c r="A217" s="37" t="s">
        <v>75</v>
      </c>
      <c r="B217" s="37"/>
      <c r="C217" s="16"/>
      <c r="D217" s="60" t="s">
        <v>76</v>
      </c>
      <c r="E217" s="103">
        <f aca="true" t="shared" si="27" ref="E217:G218">E218</f>
        <v>48606.200000000004</v>
      </c>
      <c r="F217" s="103">
        <f t="shared" si="27"/>
        <v>55958.100000000006</v>
      </c>
      <c r="G217" s="103">
        <f t="shared" si="27"/>
        <v>57278.40000000001</v>
      </c>
    </row>
    <row r="218" spans="1:7" ht="22.5">
      <c r="A218" s="9" t="s">
        <v>75</v>
      </c>
      <c r="B218" s="39" t="s">
        <v>413</v>
      </c>
      <c r="C218" s="9"/>
      <c r="D218" s="31" t="s">
        <v>739</v>
      </c>
      <c r="E218" s="105">
        <f t="shared" si="27"/>
        <v>48606.200000000004</v>
      </c>
      <c r="F218" s="105">
        <f t="shared" si="27"/>
        <v>55958.100000000006</v>
      </c>
      <c r="G218" s="105">
        <f t="shared" si="27"/>
        <v>57278.40000000001</v>
      </c>
    </row>
    <row r="219" spans="1:7" ht="33.75">
      <c r="A219" s="9" t="s">
        <v>75</v>
      </c>
      <c r="B219" s="39" t="s">
        <v>420</v>
      </c>
      <c r="C219" s="9"/>
      <c r="D219" s="43" t="s">
        <v>493</v>
      </c>
      <c r="E219" s="105">
        <f>E220+E230+E242+E246+E254</f>
        <v>48606.200000000004</v>
      </c>
      <c r="F219" s="105">
        <f>F220+F230+F242+F246+F254</f>
        <v>55958.100000000006</v>
      </c>
      <c r="G219" s="105">
        <f>G220+G230+G242+G246+G254</f>
        <v>57278.40000000001</v>
      </c>
    </row>
    <row r="220" spans="1:7" ht="12.75">
      <c r="A220" s="9" t="s">
        <v>75</v>
      </c>
      <c r="B220" s="39" t="s">
        <v>421</v>
      </c>
      <c r="C220" s="9"/>
      <c r="D220" s="31" t="s">
        <v>313</v>
      </c>
      <c r="E220" s="105">
        <f>E221+E227+E224</f>
        <v>21216.9</v>
      </c>
      <c r="F220" s="105">
        <f>F221+F227+F224</f>
        <v>22357</v>
      </c>
      <c r="G220" s="105">
        <f>G221+G227+G224</f>
        <v>23569.4</v>
      </c>
    </row>
    <row r="221" spans="1:7" ht="12.75">
      <c r="A221" s="9" t="s">
        <v>75</v>
      </c>
      <c r="B221" s="39" t="s">
        <v>422</v>
      </c>
      <c r="C221" s="9"/>
      <c r="D221" s="31" t="s">
        <v>362</v>
      </c>
      <c r="E221" s="105">
        <f aca="true" t="shared" si="28" ref="E221:G222">E222</f>
        <v>1481.4</v>
      </c>
      <c r="F221" s="105">
        <f t="shared" si="28"/>
        <v>1595.6</v>
      </c>
      <c r="G221" s="105">
        <f t="shared" si="28"/>
        <v>1720</v>
      </c>
    </row>
    <row r="222" spans="1:7" ht="33.75">
      <c r="A222" s="9" t="s">
        <v>75</v>
      </c>
      <c r="B222" s="39" t="s">
        <v>423</v>
      </c>
      <c r="C222" s="9"/>
      <c r="D222" s="31" t="s">
        <v>495</v>
      </c>
      <c r="E222" s="105">
        <f t="shared" si="28"/>
        <v>1481.4</v>
      </c>
      <c r="F222" s="105">
        <f t="shared" si="28"/>
        <v>1595.6</v>
      </c>
      <c r="G222" s="105">
        <f t="shared" si="28"/>
        <v>1720</v>
      </c>
    </row>
    <row r="223" spans="1:7" ht="22.5">
      <c r="A223" s="9" t="s">
        <v>75</v>
      </c>
      <c r="B223" s="39" t="s">
        <v>423</v>
      </c>
      <c r="C223" s="9" t="s">
        <v>95</v>
      </c>
      <c r="D223" s="32" t="s">
        <v>533</v>
      </c>
      <c r="E223" s="108">
        <f>'Прил.№10'!F130</f>
        <v>1481.4</v>
      </c>
      <c r="F223" s="108">
        <f>'Прил.№10'!G130</f>
        <v>1595.6</v>
      </c>
      <c r="G223" s="108">
        <f>'Прил.№10'!H130</f>
        <v>1720</v>
      </c>
    </row>
    <row r="224" spans="1:7" ht="12.75">
      <c r="A224" s="9" t="s">
        <v>75</v>
      </c>
      <c r="B224" s="179" t="s">
        <v>590</v>
      </c>
      <c r="C224" s="128"/>
      <c r="D224" s="160" t="s">
        <v>591</v>
      </c>
      <c r="E224" s="108">
        <f aca="true" t="shared" si="29" ref="E224:G225">E225</f>
        <v>3913.8</v>
      </c>
      <c r="F224" s="108">
        <f t="shared" si="29"/>
        <v>4254.2</v>
      </c>
      <c r="G224" s="108">
        <f t="shared" si="29"/>
        <v>4625</v>
      </c>
    </row>
    <row r="225" spans="1:7" ht="45">
      <c r="A225" s="9" t="s">
        <v>75</v>
      </c>
      <c r="B225" s="39" t="s">
        <v>528</v>
      </c>
      <c r="C225" s="9"/>
      <c r="D225" s="31" t="s">
        <v>38</v>
      </c>
      <c r="E225" s="108">
        <f t="shared" si="29"/>
        <v>3913.8</v>
      </c>
      <c r="F225" s="108">
        <f t="shared" si="29"/>
        <v>4254.2</v>
      </c>
      <c r="G225" s="108">
        <f t="shared" si="29"/>
        <v>4625</v>
      </c>
    </row>
    <row r="226" spans="1:7" ht="22.5">
      <c r="A226" s="9" t="s">
        <v>75</v>
      </c>
      <c r="B226" s="39" t="s">
        <v>528</v>
      </c>
      <c r="C226" s="9" t="s">
        <v>95</v>
      </c>
      <c r="D226" s="32" t="s">
        <v>533</v>
      </c>
      <c r="E226" s="108">
        <f>'Прил.№10'!F133</f>
        <v>3913.8</v>
      </c>
      <c r="F226" s="108">
        <f>'Прил.№10'!G133</f>
        <v>4254.2</v>
      </c>
      <c r="G226" s="108">
        <f>'Прил.№10'!H133</f>
        <v>4625</v>
      </c>
    </row>
    <row r="227" spans="1:7" ht="22.5">
      <c r="A227" s="9" t="s">
        <v>75</v>
      </c>
      <c r="B227" s="39" t="s">
        <v>424</v>
      </c>
      <c r="C227" s="9"/>
      <c r="D227" s="31" t="s">
        <v>373</v>
      </c>
      <c r="E227" s="108">
        <f aca="true" t="shared" si="30" ref="E227:G228">E228</f>
        <v>15821.7</v>
      </c>
      <c r="F227" s="108">
        <f t="shared" si="30"/>
        <v>16507.2</v>
      </c>
      <c r="G227" s="108">
        <f t="shared" si="30"/>
        <v>17224.4</v>
      </c>
    </row>
    <row r="228" spans="1:7" ht="22.5">
      <c r="A228" s="9" t="s">
        <v>75</v>
      </c>
      <c r="B228" s="39" t="s">
        <v>126</v>
      </c>
      <c r="C228" s="9"/>
      <c r="D228" s="31" t="s">
        <v>127</v>
      </c>
      <c r="E228" s="108">
        <f t="shared" si="30"/>
        <v>15821.7</v>
      </c>
      <c r="F228" s="108">
        <f t="shared" si="30"/>
        <v>16507.2</v>
      </c>
      <c r="G228" s="108">
        <f t="shared" si="30"/>
        <v>17224.4</v>
      </c>
    </row>
    <row r="229" spans="1:7" ht="22.5">
      <c r="A229" s="9" t="s">
        <v>75</v>
      </c>
      <c r="B229" s="39" t="s">
        <v>126</v>
      </c>
      <c r="C229" s="9" t="s">
        <v>95</v>
      </c>
      <c r="D229" s="32" t="s">
        <v>533</v>
      </c>
      <c r="E229" s="108">
        <f>'Прил.№10'!F136</f>
        <v>15821.7</v>
      </c>
      <c r="F229" s="108">
        <f>'Прил.№10'!G136</f>
        <v>16507.2</v>
      </c>
      <c r="G229" s="108">
        <f>'Прил.№10'!H136</f>
        <v>17224.4</v>
      </c>
    </row>
    <row r="230" spans="1:7" ht="33.75">
      <c r="A230" s="9" t="s">
        <v>75</v>
      </c>
      <c r="B230" s="39" t="s">
        <v>785</v>
      </c>
      <c r="C230" s="9"/>
      <c r="D230" s="31" t="s">
        <v>786</v>
      </c>
      <c r="E230" s="108">
        <f>E237+E231+E234</f>
        <v>23029.300000000003</v>
      </c>
      <c r="F230" s="108">
        <f>F237+F231+F234</f>
        <v>29137.800000000003</v>
      </c>
      <c r="G230" s="108">
        <f>G237+G231+G234</f>
        <v>29137.800000000003</v>
      </c>
    </row>
    <row r="231" spans="1:7" ht="22.5">
      <c r="A231" s="9" t="s">
        <v>75</v>
      </c>
      <c r="B231" s="39" t="s">
        <v>787</v>
      </c>
      <c r="C231" s="9"/>
      <c r="D231" s="120" t="s">
        <v>373</v>
      </c>
      <c r="E231" s="108">
        <f aca="true" t="shared" si="31" ref="E231:G232">E232</f>
        <v>18023.4</v>
      </c>
      <c r="F231" s="108">
        <f t="shared" si="31"/>
        <v>22910.2</v>
      </c>
      <c r="G231" s="108">
        <f t="shared" si="31"/>
        <v>22910.2</v>
      </c>
    </row>
    <row r="232" spans="1:7" ht="22.5">
      <c r="A232" s="9" t="s">
        <v>75</v>
      </c>
      <c r="B232" s="39" t="s">
        <v>788</v>
      </c>
      <c r="C232" s="9"/>
      <c r="D232" s="120" t="s">
        <v>789</v>
      </c>
      <c r="E232" s="108">
        <f t="shared" si="31"/>
        <v>18023.4</v>
      </c>
      <c r="F232" s="108">
        <f t="shared" si="31"/>
        <v>22910.2</v>
      </c>
      <c r="G232" s="108">
        <f t="shared" si="31"/>
        <v>22910.2</v>
      </c>
    </row>
    <row r="233" spans="1:7" ht="22.5">
      <c r="A233" s="9" t="s">
        <v>75</v>
      </c>
      <c r="B233" s="39" t="s">
        <v>788</v>
      </c>
      <c r="C233" s="9" t="s">
        <v>95</v>
      </c>
      <c r="D233" s="32" t="s">
        <v>533</v>
      </c>
      <c r="E233" s="108">
        <f>'Прил.№10'!F140</f>
        <v>18023.4</v>
      </c>
      <c r="F233" s="108">
        <f>'Прил.№10'!G140</f>
        <v>22910.2</v>
      </c>
      <c r="G233" s="108">
        <f>'Прил.№10'!H140</f>
        <v>22910.2</v>
      </c>
    </row>
    <row r="234" spans="1:7" ht="33.75">
      <c r="A234" s="9" t="s">
        <v>75</v>
      </c>
      <c r="B234" s="39" t="s">
        <v>790</v>
      </c>
      <c r="C234" s="9"/>
      <c r="D234" s="32" t="s">
        <v>417</v>
      </c>
      <c r="E234" s="108">
        <f aca="true" t="shared" si="32" ref="E234:G235">E235</f>
        <v>4505.9</v>
      </c>
      <c r="F234" s="108">
        <f t="shared" si="32"/>
        <v>5727.6</v>
      </c>
      <c r="G234" s="108">
        <f t="shared" si="32"/>
        <v>5727.6</v>
      </c>
    </row>
    <row r="235" spans="1:7" ht="22.5">
      <c r="A235" s="9" t="s">
        <v>75</v>
      </c>
      <c r="B235" s="39" t="s">
        <v>791</v>
      </c>
      <c r="C235" s="9"/>
      <c r="D235" s="194" t="s">
        <v>792</v>
      </c>
      <c r="E235" s="108">
        <f t="shared" si="32"/>
        <v>4505.9</v>
      </c>
      <c r="F235" s="108">
        <f t="shared" si="32"/>
        <v>5727.6</v>
      </c>
      <c r="G235" s="108">
        <f t="shared" si="32"/>
        <v>5727.6</v>
      </c>
    </row>
    <row r="236" spans="1:7" ht="22.5">
      <c r="A236" s="9" t="s">
        <v>75</v>
      </c>
      <c r="B236" s="39" t="s">
        <v>791</v>
      </c>
      <c r="C236" s="9" t="s">
        <v>95</v>
      </c>
      <c r="D236" s="32" t="s">
        <v>533</v>
      </c>
      <c r="E236" s="108">
        <f>'Прил.№10'!F143</f>
        <v>4505.9</v>
      </c>
      <c r="F236" s="108">
        <f>'Прил.№10'!G143</f>
        <v>5727.6</v>
      </c>
      <c r="G236" s="108">
        <f>'Прил.№10'!H143</f>
        <v>5727.6</v>
      </c>
    </row>
    <row r="237" spans="1:7" ht="15" customHeight="1">
      <c r="A237" s="9" t="s">
        <v>75</v>
      </c>
      <c r="B237" s="39" t="s">
        <v>827</v>
      </c>
      <c r="C237" s="9"/>
      <c r="D237" s="160" t="s">
        <v>591</v>
      </c>
      <c r="E237" s="108">
        <f>E238+E240</f>
        <v>500</v>
      </c>
      <c r="F237" s="108">
        <f>F238+F240</f>
        <v>500</v>
      </c>
      <c r="G237" s="108">
        <f>G238+G240</f>
        <v>500</v>
      </c>
    </row>
    <row r="238" spans="1:7" ht="33.75" hidden="1">
      <c r="A238" s="9" t="s">
        <v>75</v>
      </c>
      <c r="B238" s="39" t="s">
        <v>828</v>
      </c>
      <c r="C238" s="9"/>
      <c r="D238" s="31" t="s">
        <v>781</v>
      </c>
      <c r="E238" s="108">
        <f>E239</f>
        <v>0</v>
      </c>
      <c r="F238" s="108">
        <f>F239</f>
        <v>0</v>
      </c>
      <c r="G238" s="108">
        <f>G239</f>
        <v>0</v>
      </c>
    </row>
    <row r="239" spans="1:7" ht="22.5" hidden="1">
      <c r="A239" s="9" t="s">
        <v>75</v>
      </c>
      <c r="B239" s="39" t="s">
        <v>828</v>
      </c>
      <c r="C239" s="9" t="s">
        <v>95</v>
      </c>
      <c r="D239" s="32" t="s">
        <v>533</v>
      </c>
      <c r="E239" s="108">
        <f>'Прил.№10'!F146</f>
        <v>0</v>
      </c>
      <c r="F239" s="108">
        <f>'Прил.№10'!G146</f>
        <v>0</v>
      </c>
      <c r="G239" s="108">
        <f>'Прил.№10'!H146</f>
        <v>0</v>
      </c>
    </row>
    <row r="240" spans="1:7" ht="33.75">
      <c r="A240" s="9" t="s">
        <v>75</v>
      </c>
      <c r="B240" s="39" t="s">
        <v>872</v>
      </c>
      <c r="C240" s="9"/>
      <c r="D240" s="31" t="s">
        <v>869</v>
      </c>
      <c r="E240" s="108">
        <f>E241</f>
        <v>500</v>
      </c>
      <c r="F240" s="108">
        <f>F241</f>
        <v>500</v>
      </c>
      <c r="G240" s="108">
        <f>G241</f>
        <v>500</v>
      </c>
    </row>
    <row r="241" spans="1:7" ht="22.5">
      <c r="A241" s="9" t="s">
        <v>75</v>
      </c>
      <c r="B241" s="39" t="s">
        <v>872</v>
      </c>
      <c r="C241" s="9" t="s">
        <v>95</v>
      </c>
      <c r="D241" s="31" t="s">
        <v>533</v>
      </c>
      <c r="E241" s="108">
        <f>'Прил.№10'!F148</f>
        <v>500</v>
      </c>
      <c r="F241" s="108">
        <f>'Прил.№10'!G148</f>
        <v>500</v>
      </c>
      <c r="G241" s="108">
        <f>'Прил.№10'!H148</f>
        <v>500</v>
      </c>
    </row>
    <row r="242" spans="1:7" ht="22.5">
      <c r="A242" s="9" t="s">
        <v>75</v>
      </c>
      <c r="B242" s="39" t="s">
        <v>793</v>
      </c>
      <c r="C242" s="9"/>
      <c r="D242" s="31" t="s">
        <v>794</v>
      </c>
      <c r="E242" s="108">
        <f>E243</f>
        <v>0</v>
      </c>
      <c r="F242" s="108">
        <f>F243</f>
        <v>0</v>
      </c>
      <c r="G242" s="108">
        <f>G243</f>
        <v>0</v>
      </c>
    </row>
    <row r="243" spans="1:7" ht="12.75">
      <c r="A243" s="9" t="s">
        <v>75</v>
      </c>
      <c r="B243" s="39" t="s">
        <v>854</v>
      </c>
      <c r="C243" s="9"/>
      <c r="D243" s="31" t="s">
        <v>362</v>
      </c>
      <c r="E243" s="108">
        <f aca="true" t="shared" si="33" ref="E243:G244">E244</f>
        <v>0</v>
      </c>
      <c r="F243" s="108">
        <f t="shared" si="33"/>
        <v>0</v>
      </c>
      <c r="G243" s="108">
        <f t="shared" si="33"/>
        <v>0</v>
      </c>
    </row>
    <row r="244" spans="1:7" ht="45">
      <c r="A244" s="9" t="s">
        <v>75</v>
      </c>
      <c r="B244" s="39" t="s">
        <v>855</v>
      </c>
      <c r="C244" s="9"/>
      <c r="D244" s="31" t="s">
        <v>856</v>
      </c>
      <c r="E244" s="108">
        <f t="shared" si="33"/>
        <v>0</v>
      </c>
      <c r="F244" s="108">
        <f t="shared" si="33"/>
        <v>0</v>
      </c>
      <c r="G244" s="108">
        <f t="shared" si="33"/>
        <v>0</v>
      </c>
    </row>
    <row r="245" spans="1:7" ht="22.5">
      <c r="A245" s="9" t="s">
        <v>75</v>
      </c>
      <c r="B245" s="39" t="s">
        <v>855</v>
      </c>
      <c r="C245" s="9" t="s">
        <v>95</v>
      </c>
      <c r="D245" s="32" t="s">
        <v>533</v>
      </c>
      <c r="E245" s="108">
        <f>'Прил.№10'!F152</f>
        <v>0</v>
      </c>
      <c r="F245" s="108">
        <f>'Прил.№10'!G152</f>
        <v>0</v>
      </c>
      <c r="G245" s="108">
        <f>'Прил.№10'!H152</f>
        <v>0</v>
      </c>
    </row>
    <row r="246" spans="1:7" ht="22.5">
      <c r="A246" s="9" t="s">
        <v>75</v>
      </c>
      <c r="B246" s="39" t="s">
        <v>858</v>
      </c>
      <c r="C246" s="9"/>
      <c r="D246" s="31" t="s">
        <v>859</v>
      </c>
      <c r="E246" s="108">
        <f>E247</f>
        <v>2011.3999999999999</v>
      </c>
      <c r="F246" s="108">
        <f>F247</f>
        <v>2011.3999999999999</v>
      </c>
      <c r="G246" s="108">
        <f>G247</f>
        <v>2011.3999999999999</v>
      </c>
    </row>
    <row r="247" spans="1:7" ht="12.75">
      <c r="A247" s="9" t="s">
        <v>75</v>
      </c>
      <c r="B247" s="39" t="s">
        <v>860</v>
      </c>
      <c r="C247" s="9"/>
      <c r="D247" s="31" t="s">
        <v>861</v>
      </c>
      <c r="E247" s="108">
        <f>E248+E251</f>
        <v>2011.3999999999999</v>
      </c>
      <c r="F247" s="108">
        <f>F248+F251</f>
        <v>2011.3999999999999</v>
      </c>
      <c r="G247" s="108">
        <f>G248+G251</f>
        <v>2011.3999999999999</v>
      </c>
    </row>
    <row r="248" spans="1:7" ht="22.5">
      <c r="A248" s="9" t="s">
        <v>75</v>
      </c>
      <c r="B248" s="39" t="s">
        <v>862</v>
      </c>
      <c r="C248" s="9"/>
      <c r="D248" s="120" t="s">
        <v>373</v>
      </c>
      <c r="E248" s="108">
        <f aca="true" t="shared" si="34" ref="E248:G249">E249</f>
        <v>1609.1</v>
      </c>
      <c r="F248" s="108">
        <f t="shared" si="34"/>
        <v>1609.1</v>
      </c>
      <c r="G248" s="108">
        <f t="shared" si="34"/>
        <v>1609.1</v>
      </c>
    </row>
    <row r="249" spans="1:7" ht="33.75">
      <c r="A249" s="9" t="s">
        <v>75</v>
      </c>
      <c r="B249" s="39" t="s">
        <v>863</v>
      </c>
      <c r="C249" s="9"/>
      <c r="D249" s="31" t="s">
        <v>795</v>
      </c>
      <c r="E249" s="108">
        <f t="shared" si="34"/>
        <v>1609.1</v>
      </c>
      <c r="F249" s="108">
        <f t="shared" si="34"/>
        <v>1609.1</v>
      </c>
      <c r="G249" s="108">
        <f t="shared" si="34"/>
        <v>1609.1</v>
      </c>
    </row>
    <row r="250" spans="1:7" ht="22.5">
      <c r="A250" s="9" t="s">
        <v>75</v>
      </c>
      <c r="B250" s="39" t="s">
        <v>863</v>
      </c>
      <c r="C250" s="9" t="s">
        <v>95</v>
      </c>
      <c r="D250" s="32" t="s">
        <v>533</v>
      </c>
      <c r="E250" s="108">
        <f>'Прил.№10'!F157</f>
        <v>1609.1</v>
      </c>
      <c r="F250" s="108">
        <f>'Прил.№10'!G157</f>
        <v>1609.1</v>
      </c>
      <c r="G250" s="108">
        <f>'Прил.№10'!H157</f>
        <v>1609.1</v>
      </c>
    </row>
    <row r="251" spans="1:7" ht="33.75">
      <c r="A251" s="9" t="s">
        <v>75</v>
      </c>
      <c r="B251" s="39" t="s">
        <v>864</v>
      </c>
      <c r="C251" s="9"/>
      <c r="D251" s="32" t="s">
        <v>417</v>
      </c>
      <c r="E251" s="108">
        <f aca="true" t="shared" si="35" ref="E251:G252">E252</f>
        <v>402.3</v>
      </c>
      <c r="F251" s="108">
        <f t="shared" si="35"/>
        <v>402.3</v>
      </c>
      <c r="G251" s="108">
        <f t="shared" si="35"/>
        <v>402.3</v>
      </c>
    </row>
    <row r="252" spans="1:7" ht="45">
      <c r="A252" s="9" t="s">
        <v>75</v>
      </c>
      <c r="B252" s="39" t="s">
        <v>865</v>
      </c>
      <c r="C252" s="9"/>
      <c r="D252" s="31" t="s">
        <v>796</v>
      </c>
      <c r="E252" s="108">
        <f t="shared" si="35"/>
        <v>402.3</v>
      </c>
      <c r="F252" s="108">
        <f t="shared" si="35"/>
        <v>402.3</v>
      </c>
      <c r="G252" s="108">
        <f t="shared" si="35"/>
        <v>402.3</v>
      </c>
    </row>
    <row r="253" spans="1:7" ht="22.5">
      <c r="A253" s="9" t="s">
        <v>75</v>
      </c>
      <c r="B253" s="39" t="s">
        <v>865</v>
      </c>
      <c r="C253" s="9" t="s">
        <v>95</v>
      </c>
      <c r="D253" s="32" t="s">
        <v>533</v>
      </c>
      <c r="E253" s="108">
        <f>'Прил.№10'!F160</f>
        <v>402.3</v>
      </c>
      <c r="F253" s="108">
        <f>'Прил.№10'!G160</f>
        <v>402.3</v>
      </c>
      <c r="G253" s="108">
        <f>'Прил.№10'!H160</f>
        <v>402.3</v>
      </c>
    </row>
    <row r="254" spans="1:7" ht="45">
      <c r="A254" s="9" t="s">
        <v>75</v>
      </c>
      <c r="B254" s="39" t="s">
        <v>912</v>
      </c>
      <c r="C254" s="9"/>
      <c r="D254" s="31" t="s">
        <v>919</v>
      </c>
      <c r="E254" s="108">
        <f>E255+E258</f>
        <v>2348.6</v>
      </c>
      <c r="F254" s="108">
        <f>F255+F258</f>
        <v>2451.9</v>
      </c>
      <c r="G254" s="108">
        <f>G255+G258</f>
        <v>2559.8</v>
      </c>
    </row>
    <row r="255" spans="1:7" ht="22.5">
      <c r="A255" s="9" t="s">
        <v>75</v>
      </c>
      <c r="B255" s="39" t="s">
        <v>913</v>
      </c>
      <c r="C255" s="9"/>
      <c r="D255" s="120" t="s">
        <v>373</v>
      </c>
      <c r="E255" s="108">
        <f aca="true" t="shared" si="36" ref="E255:G256">E256</f>
        <v>1839.5</v>
      </c>
      <c r="F255" s="108">
        <f t="shared" si="36"/>
        <v>1920.4</v>
      </c>
      <c r="G255" s="108">
        <f t="shared" si="36"/>
        <v>2004.9</v>
      </c>
    </row>
    <row r="256" spans="1:7" ht="33.75">
      <c r="A256" s="9" t="s">
        <v>75</v>
      </c>
      <c r="B256" s="39" t="s">
        <v>914</v>
      </c>
      <c r="C256" s="9"/>
      <c r="D256" s="31" t="s">
        <v>917</v>
      </c>
      <c r="E256" s="108">
        <f t="shared" si="36"/>
        <v>1839.5</v>
      </c>
      <c r="F256" s="108">
        <f t="shared" si="36"/>
        <v>1920.4</v>
      </c>
      <c r="G256" s="108">
        <f t="shared" si="36"/>
        <v>2004.9</v>
      </c>
    </row>
    <row r="257" spans="1:7" ht="22.5">
      <c r="A257" s="9" t="s">
        <v>75</v>
      </c>
      <c r="B257" s="39" t="s">
        <v>914</v>
      </c>
      <c r="C257" s="9" t="s">
        <v>95</v>
      </c>
      <c r="D257" s="32" t="s">
        <v>533</v>
      </c>
      <c r="E257" s="108">
        <f>'Прил.№10'!F164</f>
        <v>1839.5</v>
      </c>
      <c r="F257" s="108">
        <f>'Прил.№10'!G164</f>
        <v>1920.4</v>
      </c>
      <c r="G257" s="108">
        <f>'Прил.№10'!H164</f>
        <v>2004.9</v>
      </c>
    </row>
    <row r="258" spans="1:7" ht="33.75">
      <c r="A258" s="9" t="s">
        <v>75</v>
      </c>
      <c r="B258" s="39" t="s">
        <v>915</v>
      </c>
      <c r="C258" s="9"/>
      <c r="D258" s="32" t="s">
        <v>417</v>
      </c>
      <c r="E258" s="108">
        <f aca="true" t="shared" si="37" ref="E258:G259">E259</f>
        <v>509.1</v>
      </c>
      <c r="F258" s="108">
        <f t="shared" si="37"/>
        <v>531.5</v>
      </c>
      <c r="G258" s="108">
        <f t="shared" si="37"/>
        <v>554.9</v>
      </c>
    </row>
    <row r="259" spans="1:7" ht="33.75">
      <c r="A259" s="9" t="s">
        <v>75</v>
      </c>
      <c r="B259" s="39" t="s">
        <v>916</v>
      </c>
      <c r="C259" s="9"/>
      <c r="D259" s="31" t="s">
        <v>918</v>
      </c>
      <c r="E259" s="108">
        <f t="shared" si="37"/>
        <v>509.1</v>
      </c>
      <c r="F259" s="108">
        <f t="shared" si="37"/>
        <v>531.5</v>
      </c>
      <c r="G259" s="108">
        <f t="shared" si="37"/>
        <v>554.9</v>
      </c>
    </row>
    <row r="260" spans="1:7" ht="22.5">
      <c r="A260" s="9" t="s">
        <v>75</v>
      </c>
      <c r="B260" s="39" t="s">
        <v>916</v>
      </c>
      <c r="C260" s="9" t="s">
        <v>95</v>
      </c>
      <c r="D260" s="32" t="s">
        <v>533</v>
      </c>
      <c r="E260" s="108">
        <f>'Прил.№10'!F167</f>
        <v>509.1</v>
      </c>
      <c r="F260" s="108">
        <f>'Прил.№10'!G167</f>
        <v>531.5</v>
      </c>
      <c r="G260" s="108">
        <f>'Прил.№10'!H167</f>
        <v>554.9</v>
      </c>
    </row>
    <row r="261" spans="1:7" ht="12.75">
      <c r="A261" s="37" t="s">
        <v>62</v>
      </c>
      <c r="B261" s="37"/>
      <c r="C261" s="16"/>
      <c r="D261" s="12" t="s">
        <v>10</v>
      </c>
      <c r="E261" s="103">
        <f aca="true" t="shared" si="38" ref="E261:G262">E262</f>
        <v>30</v>
      </c>
      <c r="F261" s="103">
        <f t="shared" si="38"/>
        <v>30</v>
      </c>
      <c r="G261" s="103">
        <f t="shared" si="38"/>
        <v>30</v>
      </c>
    </row>
    <row r="262" spans="1:7" ht="22.5">
      <c r="A262" s="9" t="s">
        <v>62</v>
      </c>
      <c r="B262" s="39" t="s">
        <v>439</v>
      </c>
      <c r="C262" s="9"/>
      <c r="D262" s="32" t="s">
        <v>906</v>
      </c>
      <c r="E262" s="105">
        <f t="shared" si="38"/>
        <v>30</v>
      </c>
      <c r="F262" s="105">
        <f t="shared" si="38"/>
        <v>30</v>
      </c>
      <c r="G262" s="105">
        <f t="shared" si="38"/>
        <v>30</v>
      </c>
    </row>
    <row r="263" spans="1:7" ht="12.75">
      <c r="A263" s="9" t="s">
        <v>62</v>
      </c>
      <c r="B263" s="40" t="s">
        <v>298</v>
      </c>
      <c r="C263" s="17"/>
      <c r="D263" s="31" t="s">
        <v>165</v>
      </c>
      <c r="E263" s="105">
        <f>E264+E271</f>
        <v>30</v>
      </c>
      <c r="F263" s="105">
        <f>F264+F271</f>
        <v>30</v>
      </c>
      <c r="G263" s="105">
        <f>G264+G271</f>
        <v>30</v>
      </c>
    </row>
    <row r="264" spans="1:7" ht="22.5">
      <c r="A264" s="9" t="s">
        <v>62</v>
      </c>
      <c r="B264" s="40" t="s">
        <v>299</v>
      </c>
      <c r="C264" s="17"/>
      <c r="D264" s="32" t="s">
        <v>308</v>
      </c>
      <c r="E264" s="105">
        <f>E265</f>
        <v>15</v>
      </c>
      <c r="F264" s="105">
        <f>F265</f>
        <v>15</v>
      </c>
      <c r="G264" s="105">
        <f>G265</f>
        <v>15</v>
      </c>
    </row>
    <row r="265" spans="1:7" ht="12.75">
      <c r="A265" s="9" t="s">
        <v>62</v>
      </c>
      <c r="B265" s="40" t="s">
        <v>300</v>
      </c>
      <c r="C265" s="17"/>
      <c r="D265" s="31" t="s">
        <v>362</v>
      </c>
      <c r="E265" s="105">
        <f>E266+E268</f>
        <v>15</v>
      </c>
      <c r="F265" s="105">
        <f>F266+F268</f>
        <v>15</v>
      </c>
      <c r="G265" s="105">
        <f>G266+G268</f>
        <v>15</v>
      </c>
    </row>
    <row r="266" spans="1:7" ht="12.75">
      <c r="A266" s="9" t="s">
        <v>62</v>
      </c>
      <c r="B266" s="40" t="s">
        <v>301</v>
      </c>
      <c r="C266" s="17"/>
      <c r="D266" s="32" t="s">
        <v>309</v>
      </c>
      <c r="E266" s="105">
        <f>E267</f>
        <v>15</v>
      </c>
      <c r="F266" s="105">
        <f>F267</f>
        <v>15</v>
      </c>
      <c r="G266" s="105">
        <f>G267</f>
        <v>15</v>
      </c>
    </row>
    <row r="267" spans="1:7" ht="22.5">
      <c r="A267" s="9" t="s">
        <v>62</v>
      </c>
      <c r="B267" s="40" t="s">
        <v>301</v>
      </c>
      <c r="C267" s="9" t="s">
        <v>95</v>
      </c>
      <c r="D267" s="32" t="s">
        <v>533</v>
      </c>
      <c r="E267" s="105">
        <f>'Прил.№10'!F365</f>
        <v>15</v>
      </c>
      <c r="F267" s="105">
        <f>'Прил.№10'!G365</f>
        <v>15</v>
      </c>
      <c r="G267" s="105">
        <f>'Прил.№10'!H365</f>
        <v>15</v>
      </c>
    </row>
    <row r="268" spans="1:7" ht="22.5">
      <c r="A268" s="9" t="s">
        <v>62</v>
      </c>
      <c r="B268" s="40" t="s">
        <v>302</v>
      </c>
      <c r="C268" s="17"/>
      <c r="D268" s="32" t="s">
        <v>310</v>
      </c>
      <c r="E268" s="105">
        <f aca="true" t="shared" si="39" ref="E268:G269">E269</f>
        <v>0</v>
      </c>
      <c r="F268" s="105">
        <f t="shared" si="39"/>
        <v>0</v>
      </c>
      <c r="G268" s="105">
        <f t="shared" si="39"/>
        <v>0</v>
      </c>
    </row>
    <row r="269" spans="1:7" ht="12.75">
      <c r="A269" s="9" t="s">
        <v>62</v>
      </c>
      <c r="B269" s="40" t="s">
        <v>303</v>
      </c>
      <c r="C269" s="17"/>
      <c r="D269" s="32" t="s">
        <v>282</v>
      </c>
      <c r="E269" s="105">
        <f t="shared" si="39"/>
        <v>0</v>
      </c>
      <c r="F269" s="105">
        <f t="shared" si="39"/>
        <v>0</v>
      </c>
      <c r="G269" s="105">
        <f t="shared" si="39"/>
        <v>0</v>
      </c>
    </row>
    <row r="270" spans="1:7" ht="22.5">
      <c r="A270" s="9" t="s">
        <v>62</v>
      </c>
      <c r="B270" s="40" t="s">
        <v>303</v>
      </c>
      <c r="C270" s="9" t="s">
        <v>95</v>
      </c>
      <c r="D270" s="32" t="s">
        <v>533</v>
      </c>
      <c r="E270" s="105">
        <f>'Прил.№10'!F368</f>
        <v>0</v>
      </c>
      <c r="F270" s="105">
        <f>'Прил.№10'!G368</f>
        <v>0</v>
      </c>
      <c r="G270" s="105">
        <f>'Прил.№10'!H368</f>
        <v>0</v>
      </c>
    </row>
    <row r="271" spans="1:7" ht="22.5">
      <c r="A271" s="9" t="s">
        <v>62</v>
      </c>
      <c r="B271" s="40" t="s">
        <v>245</v>
      </c>
      <c r="C271" s="17"/>
      <c r="D271" s="32" t="s">
        <v>311</v>
      </c>
      <c r="E271" s="105">
        <f>E272</f>
        <v>15</v>
      </c>
      <c r="F271" s="105">
        <f aca="true" t="shared" si="40" ref="F271:G273">F272</f>
        <v>15</v>
      </c>
      <c r="G271" s="105">
        <f t="shared" si="40"/>
        <v>15</v>
      </c>
    </row>
    <row r="272" spans="1:7" ht="12.75">
      <c r="A272" s="9" t="s">
        <v>62</v>
      </c>
      <c r="B272" s="40" t="s">
        <v>246</v>
      </c>
      <c r="C272" s="17"/>
      <c r="D272" s="31" t="s">
        <v>362</v>
      </c>
      <c r="E272" s="105">
        <f>E273</f>
        <v>15</v>
      </c>
      <c r="F272" s="105">
        <f t="shared" si="40"/>
        <v>15</v>
      </c>
      <c r="G272" s="105">
        <f t="shared" si="40"/>
        <v>15</v>
      </c>
    </row>
    <row r="273" spans="1:7" ht="12.75">
      <c r="A273" s="9" t="s">
        <v>62</v>
      </c>
      <c r="B273" s="40" t="s">
        <v>534</v>
      </c>
      <c r="C273" s="17"/>
      <c r="D273" s="32" t="s">
        <v>342</v>
      </c>
      <c r="E273" s="105">
        <f>E274</f>
        <v>15</v>
      </c>
      <c r="F273" s="105">
        <f t="shared" si="40"/>
        <v>15</v>
      </c>
      <c r="G273" s="105">
        <f t="shared" si="40"/>
        <v>15</v>
      </c>
    </row>
    <row r="274" spans="1:7" ht="22.5">
      <c r="A274" s="9" t="s">
        <v>62</v>
      </c>
      <c r="B274" s="40" t="s">
        <v>534</v>
      </c>
      <c r="C274" s="9" t="s">
        <v>95</v>
      </c>
      <c r="D274" s="32" t="s">
        <v>533</v>
      </c>
      <c r="E274" s="105">
        <f>'Прил.№10'!F372</f>
        <v>15</v>
      </c>
      <c r="F274" s="105">
        <f>'Прил.№10'!G372</f>
        <v>15</v>
      </c>
      <c r="G274" s="105">
        <f>'Прил.№10'!H372</f>
        <v>15</v>
      </c>
    </row>
    <row r="275" spans="1:7" ht="12.75">
      <c r="A275" s="16" t="s">
        <v>721</v>
      </c>
      <c r="B275" s="37"/>
      <c r="C275" s="16"/>
      <c r="D275" s="33" t="s">
        <v>722</v>
      </c>
      <c r="E275" s="105">
        <f>E276+E292</f>
        <v>2980</v>
      </c>
      <c r="F275" s="105">
        <f>F276+F292</f>
        <v>907.2</v>
      </c>
      <c r="G275" s="105">
        <f>G276+G292</f>
        <v>30</v>
      </c>
    </row>
    <row r="276" spans="1:7" ht="12.75">
      <c r="A276" s="16" t="s">
        <v>723</v>
      </c>
      <c r="B276" s="37"/>
      <c r="C276" s="16"/>
      <c r="D276" s="33" t="s">
        <v>724</v>
      </c>
      <c r="E276" s="105">
        <f aca="true" t="shared" si="41" ref="E276:G277">E277</f>
        <v>1980</v>
      </c>
      <c r="F276" s="105">
        <f t="shared" si="41"/>
        <v>907.2</v>
      </c>
      <c r="G276" s="105">
        <f t="shared" si="41"/>
        <v>30</v>
      </c>
    </row>
    <row r="277" spans="1:7" ht="22.5">
      <c r="A277" s="9" t="s">
        <v>723</v>
      </c>
      <c r="B277" s="39" t="s">
        <v>755</v>
      </c>
      <c r="C277" s="9"/>
      <c r="D277" s="31" t="s">
        <v>920</v>
      </c>
      <c r="E277" s="105">
        <f t="shared" si="41"/>
        <v>1980</v>
      </c>
      <c r="F277" s="105">
        <f t="shared" si="41"/>
        <v>907.2</v>
      </c>
      <c r="G277" s="105">
        <f t="shared" si="41"/>
        <v>30</v>
      </c>
    </row>
    <row r="278" spans="1:7" ht="33.75">
      <c r="A278" s="9" t="s">
        <v>723</v>
      </c>
      <c r="B278" s="39" t="s">
        <v>756</v>
      </c>
      <c r="C278" s="9"/>
      <c r="D278" s="43" t="s">
        <v>757</v>
      </c>
      <c r="E278" s="105">
        <f>E279+E288</f>
        <v>1980</v>
      </c>
      <c r="F278" s="105">
        <f>F279+F288</f>
        <v>907.2</v>
      </c>
      <c r="G278" s="105">
        <f>G279+G288</f>
        <v>30</v>
      </c>
    </row>
    <row r="279" spans="1:7" ht="22.5">
      <c r="A279" s="9" t="s">
        <v>723</v>
      </c>
      <c r="B279" s="39" t="s">
        <v>758</v>
      </c>
      <c r="C279" s="9"/>
      <c r="D279" s="31" t="s">
        <v>759</v>
      </c>
      <c r="E279" s="105">
        <f>E280+E285</f>
        <v>1980</v>
      </c>
      <c r="F279" s="105">
        <f>F280+F285</f>
        <v>907.2</v>
      </c>
      <c r="G279" s="105">
        <f>G280+G285</f>
        <v>30</v>
      </c>
    </row>
    <row r="280" spans="1:7" ht="12.75">
      <c r="A280" s="9" t="s">
        <v>723</v>
      </c>
      <c r="B280" s="39" t="s">
        <v>760</v>
      </c>
      <c r="C280" s="9"/>
      <c r="D280" s="31" t="s">
        <v>362</v>
      </c>
      <c r="E280" s="105">
        <f>E281+E283</f>
        <v>1850</v>
      </c>
      <c r="F280" s="105">
        <f>F281+F283</f>
        <v>877.2</v>
      </c>
      <c r="G280" s="105">
        <f>G281+G283</f>
        <v>0</v>
      </c>
    </row>
    <row r="281" spans="1:7" ht="22.5">
      <c r="A281" s="9" t="s">
        <v>723</v>
      </c>
      <c r="B281" s="39" t="s">
        <v>761</v>
      </c>
      <c r="C281" s="9"/>
      <c r="D281" s="31" t="s">
        <v>762</v>
      </c>
      <c r="E281" s="105">
        <f>E282</f>
        <v>1850</v>
      </c>
      <c r="F281" s="105">
        <f>F282</f>
        <v>877.2</v>
      </c>
      <c r="G281" s="105">
        <f>G282</f>
        <v>0</v>
      </c>
    </row>
    <row r="282" spans="1:7" ht="22.5">
      <c r="A282" s="9" t="s">
        <v>723</v>
      </c>
      <c r="B282" s="39" t="s">
        <v>761</v>
      </c>
      <c r="C282" s="9" t="s">
        <v>95</v>
      </c>
      <c r="D282" s="32" t="s">
        <v>533</v>
      </c>
      <c r="E282" s="105">
        <f>'Прил.№10'!F175</f>
        <v>1850</v>
      </c>
      <c r="F282" s="105">
        <f>'Прил.№10'!G175</f>
        <v>877.2</v>
      </c>
      <c r="G282" s="105">
        <f>'Прил.№10'!H175</f>
        <v>0</v>
      </c>
    </row>
    <row r="283" spans="1:7" ht="22.5">
      <c r="A283" s="9" t="s">
        <v>723</v>
      </c>
      <c r="B283" s="39" t="s">
        <v>870</v>
      </c>
      <c r="C283" s="9"/>
      <c r="D283" s="31" t="s">
        <v>871</v>
      </c>
      <c r="E283" s="105">
        <f>E284</f>
        <v>0</v>
      </c>
      <c r="F283" s="105">
        <f>F284</f>
        <v>0</v>
      </c>
      <c r="G283" s="105">
        <f>G284</f>
        <v>0</v>
      </c>
    </row>
    <row r="284" spans="1:7" ht="22.5">
      <c r="A284" s="9" t="s">
        <v>723</v>
      </c>
      <c r="B284" s="39" t="s">
        <v>870</v>
      </c>
      <c r="C284" s="9" t="s">
        <v>95</v>
      </c>
      <c r="D284" s="32" t="s">
        <v>533</v>
      </c>
      <c r="E284" s="105">
        <f>'Прил.№10'!F177</f>
        <v>0</v>
      </c>
      <c r="F284" s="105">
        <f>'Прил.№10'!G177</f>
        <v>0</v>
      </c>
      <c r="G284" s="105">
        <f>'Прил.№10'!H177</f>
        <v>0</v>
      </c>
    </row>
    <row r="285" spans="1:7" ht="12.75">
      <c r="A285" s="9" t="s">
        <v>723</v>
      </c>
      <c r="B285" s="39" t="s">
        <v>873</v>
      </c>
      <c r="C285" s="9"/>
      <c r="D285" s="160" t="s">
        <v>591</v>
      </c>
      <c r="E285" s="105">
        <f aca="true" t="shared" si="42" ref="E285:G286">E286</f>
        <v>130</v>
      </c>
      <c r="F285" s="105">
        <f t="shared" si="42"/>
        <v>30</v>
      </c>
      <c r="G285" s="105">
        <f t="shared" si="42"/>
        <v>30</v>
      </c>
    </row>
    <row r="286" spans="1:7" ht="22.5">
      <c r="A286" s="9" t="s">
        <v>723</v>
      </c>
      <c r="B286" s="39" t="s">
        <v>874</v>
      </c>
      <c r="C286" s="9"/>
      <c r="D286" s="31" t="s">
        <v>875</v>
      </c>
      <c r="E286" s="105">
        <f t="shared" si="42"/>
        <v>130</v>
      </c>
      <c r="F286" s="105">
        <f t="shared" si="42"/>
        <v>30</v>
      </c>
      <c r="G286" s="105">
        <f t="shared" si="42"/>
        <v>30</v>
      </c>
    </row>
    <row r="287" spans="1:7" ht="22.5">
      <c r="A287" s="9" t="s">
        <v>723</v>
      </c>
      <c r="B287" s="39" t="s">
        <v>874</v>
      </c>
      <c r="C287" s="9" t="s">
        <v>95</v>
      </c>
      <c r="D287" s="32" t="s">
        <v>533</v>
      </c>
      <c r="E287" s="105">
        <f>'Прил.№10'!F180</f>
        <v>130</v>
      </c>
      <c r="F287" s="105">
        <f>'Прил.№10'!G180</f>
        <v>30</v>
      </c>
      <c r="G287" s="105">
        <f>'Прил.№10'!H180</f>
        <v>30</v>
      </c>
    </row>
    <row r="288" spans="1:7" ht="12.75">
      <c r="A288" s="9" t="s">
        <v>723</v>
      </c>
      <c r="B288" s="39" t="s">
        <v>763</v>
      </c>
      <c r="C288" s="9"/>
      <c r="D288" s="31" t="s">
        <v>764</v>
      </c>
      <c r="E288" s="105">
        <f>E289</f>
        <v>0</v>
      </c>
      <c r="F288" s="105">
        <f aca="true" t="shared" si="43" ref="F288:G290">F289</f>
        <v>0</v>
      </c>
      <c r="G288" s="105">
        <f t="shared" si="43"/>
        <v>0</v>
      </c>
    </row>
    <row r="289" spans="1:7" ht="12.75">
      <c r="A289" s="9" t="s">
        <v>723</v>
      </c>
      <c r="B289" s="39" t="s">
        <v>765</v>
      </c>
      <c r="C289" s="9"/>
      <c r="D289" s="31" t="s">
        <v>362</v>
      </c>
      <c r="E289" s="105">
        <f>E290</f>
        <v>0</v>
      </c>
      <c r="F289" s="105">
        <f t="shared" si="43"/>
        <v>0</v>
      </c>
      <c r="G289" s="105">
        <f t="shared" si="43"/>
        <v>0</v>
      </c>
    </row>
    <row r="290" spans="1:7" ht="22.5">
      <c r="A290" s="9" t="s">
        <v>723</v>
      </c>
      <c r="B290" s="39" t="s">
        <v>766</v>
      </c>
      <c r="C290" s="9"/>
      <c r="D290" s="31" t="s">
        <v>767</v>
      </c>
      <c r="E290" s="105">
        <f>E291</f>
        <v>0</v>
      </c>
      <c r="F290" s="105">
        <f t="shared" si="43"/>
        <v>0</v>
      </c>
      <c r="G290" s="105">
        <f t="shared" si="43"/>
        <v>0</v>
      </c>
    </row>
    <row r="291" spans="1:7" ht="12.75">
      <c r="A291" s="9" t="s">
        <v>723</v>
      </c>
      <c r="B291" s="39" t="s">
        <v>766</v>
      </c>
      <c r="C291" s="9" t="s">
        <v>135</v>
      </c>
      <c r="D291" s="31" t="s">
        <v>136</v>
      </c>
      <c r="E291" s="105">
        <f>'Прил.№10'!F184</f>
        <v>0</v>
      </c>
      <c r="F291" s="105">
        <f>'Прил.№10'!G184</f>
        <v>0</v>
      </c>
      <c r="G291" s="105">
        <f>'Прил.№10'!H184</f>
        <v>0</v>
      </c>
    </row>
    <row r="292" spans="1:7" ht="12.75">
      <c r="A292" s="16" t="s">
        <v>772</v>
      </c>
      <c r="B292" s="39"/>
      <c r="C292" s="9"/>
      <c r="D292" s="33" t="s">
        <v>773</v>
      </c>
      <c r="E292" s="105">
        <f aca="true" t="shared" si="44" ref="E292:E297">E293</f>
        <v>1000</v>
      </c>
      <c r="F292" s="105">
        <f aca="true" t="shared" si="45" ref="F292:G297">F293</f>
        <v>0</v>
      </c>
      <c r="G292" s="105">
        <f t="shared" si="45"/>
        <v>0</v>
      </c>
    </row>
    <row r="293" spans="1:7" ht="21" customHeight="1">
      <c r="A293" s="9" t="s">
        <v>772</v>
      </c>
      <c r="B293" s="39" t="s">
        <v>755</v>
      </c>
      <c r="C293" s="9"/>
      <c r="D293" s="31" t="s">
        <v>920</v>
      </c>
      <c r="E293" s="105">
        <f>E294+E299</f>
        <v>1000</v>
      </c>
      <c r="F293" s="105">
        <f t="shared" si="45"/>
        <v>0</v>
      </c>
      <c r="G293" s="105">
        <f t="shared" si="45"/>
        <v>0</v>
      </c>
    </row>
    <row r="294" spans="1:7" ht="12.75" hidden="1">
      <c r="A294" s="9" t="s">
        <v>772</v>
      </c>
      <c r="B294" s="39" t="s">
        <v>774</v>
      </c>
      <c r="C294" s="9"/>
      <c r="D294" s="43" t="s">
        <v>775</v>
      </c>
      <c r="E294" s="105">
        <f t="shared" si="44"/>
        <v>0</v>
      </c>
      <c r="F294" s="105">
        <f t="shared" si="45"/>
        <v>0</v>
      </c>
      <c r="G294" s="105">
        <f t="shared" si="45"/>
        <v>0</v>
      </c>
    </row>
    <row r="295" spans="1:7" ht="22.5" hidden="1">
      <c r="A295" s="9" t="s">
        <v>772</v>
      </c>
      <c r="B295" s="39" t="s">
        <v>776</v>
      </c>
      <c r="C295" s="9"/>
      <c r="D295" s="43" t="s">
        <v>777</v>
      </c>
      <c r="E295" s="105">
        <f t="shared" si="44"/>
        <v>0</v>
      </c>
      <c r="F295" s="105">
        <f t="shared" si="45"/>
        <v>0</v>
      </c>
      <c r="G295" s="105">
        <f t="shared" si="45"/>
        <v>0</v>
      </c>
    </row>
    <row r="296" spans="1:7" ht="12.75" hidden="1">
      <c r="A296" s="9" t="s">
        <v>772</v>
      </c>
      <c r="B296" s="39" t="s">
        <v>778</v>
      </c>
      <c r="C296" s="9"/>
      <c r="D296" s="31" t="s">
        <v>362</v>
      </c>
      <c r="E296" s="105">
        <f t="shared" si="44"/>
        <v>0</v>
      </c>
      <c r="F296" s="105">
        <f t="shared" si="45"/>
        <v>0</v>
      </c>
      <c r="G296" s="105">
        <f t="shared" si="45"/>
        <v>0</v>
      </c>
    </row>
    <row r="297" spans="1:7" ht="22.5" hidden="1">
      <c r="A297" s="9" t="s">
        <v>772</v>
      </c>
      <c r="B297" s="39" t="s">
        <v>779</v>
      </c>
      <c r="C297" s="9"/>
      <c r="D297" s="31" t="s">
        <v>780</v>
      </c>
      <c r="E297" s="105">
        <f t="shared" si="44"/>
        <v>0</v>
      </c>
      <c r="F297" s="105">
        <f t="shared" si="45"/>
        <v>0</v>
      </c>
      <c r="G297" s="105">
        <f t="shared" si="45"/>
        <v>0</v>
      </c>
    </row>
    <row r="298" spans="1:7" ht="22.5">
      <c r="A298" s="9" t="s">
        <v>772</v>
      </c>
      <c r="B298" s="39" t="s">
        <v>779</v>
      </c>
      <c r="C298" s="9" t="s">
        <v>95</v>
      </c>
      <c r="D298" s="32" t="s">
        <v>533</v>
      </c>
      <c r="E298" s="105">
        <f>'Прил.№10'!F191</f>
        <v>0</v>
      </c>
      <c r="F298" s="105">
        <f>'Прил.№10'!G191</f>
        <v>0</v>
      </c>
      <c r="G298" s="105">
        <f>'Прил.№10'!H191</f>
        <v>0</v>
      </c>
    </row>
    <row r="299" spans="1:7" ht="22.5">
      <c r="A299" s="9" t="s">
        <v>772</v>
      </c>
      <c r="B299" s="39" t="s">
        <v>952</v>
      </c>
      <c r="C299" s="9"/>
      <c r="D299" s="43" t="s">
        <v>956</v>
      </c>
      <c r="E299" s="105">
        <f>E300</f>
        <v>1000</v>
      </c>
      <c r="F299" s="105">
        <f aca="true" t="shared" si="46" ref="F299:G302">F300</f>
        <v>0</v>
      </c>
      <c r="G299" s="105">
        <f t="shared" si="46"/>
        <v>0</v>
      </c>
    </row>
    <row r="300" spans="1:7" ht="22.5">
      <c r="A300" s="9" t="s">
        <v>772</v>
      </c>
      <c r="B300" s="39" t="s">
        <v>953</v>
      </c>
      <c r="C300" s="9"/>
      <c r="D300" s="31" t="s">
        <v>957</v>
      </c>
      <c r="E300" s="105">
        <f>E301</f>
        <v>1000</v>
      </c>
      <c r="F300" s="105">
        <f t="shared" si="46"/>
        <v>0</v>
      </c>
      <c r="G300" s="105">
        <f t="shared" si="46"/>
        <v>0</v>
      </c>
    </row>
    <row r="301" spans="1:7" ht="22.5">
      <c r="A301" s="9" t="s">
        <v>772</v>
      </c>
      <c r="B301" s="39" t="s">
        <v>954</v>
      </c>
      <c r="C301" s="9"/>
      <c r="D301" s="120" t="s">
        <v>373</v>
      </c>
      <c r="E301" s="105">
        <f>E302</f>
        <v>1000</v>
      </c>
      <c r="F301" s="105">
        <f t="shared" si="46"/>
        <v>0</v>
      </c>
      <c r="G301" s="105">
        <f t="shared" si="46"/>
        <v>0</v>
      </c>
    </row>
    <row r="302" spans="1:7" ht="22.5">
      <c r="A302" s="9" t="s">
        <v>772</v>
      </c>
      <c r="B302" s="39" t="s">
        <v>955</v>
      </c>
      <c r="C302" s="9"/>
      <c r="D302" s="31" t="s">
        <v>958</v>
      </c>
      <c r="E302" s="105">
        <f>E303</f>
        <v>1000</v>
      </c>
      <c r="F302" s="105">
        <f t="shared" si="46"/>
        <v>0</v>
      </c>
      <c r="G302" s="105">
        <f t="shared" si="46"/>
        <v>0</v>
      </c>
    </row>
    <row r="303" spans="1:7" ht="22.5">
      <c r="A303" s="9" t="s">
        <v>772</v>
      </c>
      <c r="B303" s="39" t="s">
        <v>955</v>
      </c>
      <c r="C303" s="9" t="s">
        <v>95</v>
      </c>
      <c r="D303" s="32" t="s">
        <v>533</v>
      </c>
      <c r="E303" s="105">
        <f>'Прил.№10'!F196</f>
        <v>1000</v>
      </c>
      <c r="F303" s="105">
        <f>'Прил.№10'!G196</f>
        <v>0</v>
      </c>
      <c r="G303" s="105">
        <f>'Прил.№10'!H196</f>
        <v>0</v>
      </c>
    </row>
    <row r="304" spans="1:7" ht="12.75">
      <c r="A304" s="37" t="s">
        <v>11</v>
      </c>
      <c r="B304" s="37"/>
      <c r="C304" s="16"/>
      <c r="D304" s="12" t="s">
        <v>12</v>
      </c>
      <c r="E304" s="103">
        <f>E305+E326+E383+E396+E443+E353</f>
        <v>208547.7</v>
      </c>
      <c r="F304" s="103">
        <f>F305+F326+F383+F396+F443+F353</f>
        <v>208891.9</v>
      </c>
      <c r="G304" s="103">
        <f>G305+G326+G383+G396+G443+G353</f>
        <v>205991.9</v>
      </c>
    </row>
    <row r="305" spans="1:7" ht="12.75">
      <c r="A305" s="37" t="s">
        <v>49</v>
      </c>
      <c r="B305" s="37"/>
      <c r="C305" s="16"/>
      <c r="D305" s="18" t="s">
        <v>50</v>
      </c>
      <c r="E305" s="103">
        <f aca="true" t="shared" si="47" ref="E305:G306">E306</f>
        <v>73181.4</v>
      </c>
      <c r="F305" s="103">
        <f t="shared" si="47"/>
        <v>73183.7</v>
      </c>
      <c r="G305" s="103">
        <f t="shared" si="47"/>
        <v>72083.7</v>
      </c>
    </row>
    <row r="306" spans="1:7" ht="33.75">
      <c r="A306" s="9" t="s">
        <v>49</v>
      </c>
      <c r="B306" s="39" t="s">
        <v>230</v>
      </c>
      <c r="C306" s="35"/>
      <c r="D306" s="34" t="s">
        <v>935</v>
      </c>
      <c r="E306" s="105">
        <f t="shared" si="47"/>
        <v>73181.4</v>
      </c>
      <c r="F306" s="105">
        <f t="shared" si="47"/>
        <v>73183.7</v>
      </c>
      <c r="G306" s="105">
        <f t="shared" si="47"/>
        <v>72083.7</v>
      </c>
    </row>
    <row r="307" spans="1:7" ht="12.75">
      <c r="A307" s="9" t="s">
        <v>49</v>
      </c>
      <c r="B307" s="39" t="s">
        <v>231</v>
      </c>
      <c r="C307" s="35"/>
      <c r="D307" s="45" t="s">
        <v>169</v>
      </c>
      <c r="E307" s="105">
        <f>E308+E319</f>
        <v>73181.4</v>
      </c>
      <c r="F307" s="105">
        <f>F308+F319</f>
        <v>73183.7</v>
      </c>
      <c r="G307" s="105">
        <f>G308+G319</f>
        <v>72083.7</v>
      </c>
    </row>
    <row r="308" spans="1:7" ht="22.5">
      <c r="A308" s="9" t="s">
        <v>49</v>
      </c>
      <c r="B308" s="39" t="s">
        <v>232</v>
      </c>
      <c r="C308" s="35"/>
      <c r="D308" s="34" t="s">
        <v>335</v>
      </c>
      <c r="E308" s="105">
        <f>E309</f>
        <v>34531.7</v>
      </c>
      <c r="F308" s="105">
        <f>F309</f>
        <v>34531.7</v>
      </c>
      <c r="G308" s="105">
        <f>G309</f>
        <v>33431.7</v>
      </c>
    </row>
    <row r="309" spans="1:7" ht="12.75">
      <c r="A309" s="9" t="s">
        <v>49</v>
      </c>
      <c r="B309" s="39" t="s">
        <v>233</v>
      </c>
      <c r="C309" s="35"/>
      <c r="D309" s="31" t="s">
        <v>362</v>
      </c>
      <c r="E309" s="105">
        <f>E310+E312+E314+E316</f>
        <v>34531.7</v>
      </c>
      <c r="F309" s="105">
        <f>F310+F312+F314+F316</f>
        <v>34531.7</v>
      </c>
      <c r="G309" s="105">
        <f>G310+G312+G314+G316</f>
        <v>33431.7</v>
      </c>
    </row>
    <row r="310" spans="1:7" ht="12.75">
      <c r="A310" s="9" t="s">
        <v>49</v>
      </c>
      <c r="B310" s="39" t="s">
        <v>234</v>
      </c>
      <c r="C310" s="35"/>
      <c r="D310" s="34" t="s">
        <v>336</v>
      </c>
      <c r="E310" s="105">
        <f>E311</f>
        <v>34359.7</v>
      </c>
      <c r="F310" s="105">
        <f>F311</f>
        <v>34531.7</v>
      </c>
      <c r="G310" s="105">
        <f>G311</f>
        <v>33431.7</v>
      </c>
    </row>
    <row r="311" spans="1:7" ht="22.5">
      <c r="A311" s="9" t="s">
        <v>49</v>
      </c>
      <c r="B311" s="39" t="s">
        <v>234</v>
      </c>
      <c r="C311" s="35">
        <v>600</v>
      </c>
      <c r="D311" s="32" t="s">
        <v>478</v>
      </c>
      <c r="E311" s="105">
        <f>'Прил.№10'!F579</f>
        <v>34359.7</v>
      </c>
      <c r="F311" s="105">
        <f>'Прил.№10'!G579</f>
        <v>34531.7</v>
      </c>
      <c r="G311" s="105">
        <f>'Прил.№10'!H579</f>
        <v>33431.7</v>
      </c>
    </row>
    <row r="312" spans="1:7" ht="12.75">
      <c r="A312" s="9" t="s">
        <v>49</v>
      </c>
      <c r="B312" s="39" t="s">
        <v>668</v>
      </c>
      <c r="C312" s="35"/>
      <c r="D312" s="160" t="s">
        <v>748</v>
      </c>
      <c r="E312" s="105">
        <f>E313</f>
        <v>172</v>
      </c>
      <c r="F312" s="105">
        <f>F313</f>
        <v>0</v>
      </c>
      <c r="G312" s="105">
        <f>G313</f>
        <v>0</v>
      </c>
    </row>
    <row r="313" spans="1:7" ht="26.25" customHeight="1">
      <c r="A313" s="9" t="s">
        <v>49</v>
      </c>
      <c r="B313" s="39" t="s">
        <v>668</v>
      </c>
      <c r="C313" s="35">
        <v>600</v>
      </c>
      <c r="D313" s="32" t="s">
        <v>478</v>
      </c>
      <c r="E313" s="105">
        <f>'Прил.№10'!F581</f>
        <v>172</v>
      </c>
      <c r="F313" s="105">
        <f>'Прил.№10'!G581</f>
        <v>0</v>
      </c>
      <c r="G313" s="105">
        <f>'Прил.№10'!H581</f>
        <v>0</v>
      </c>
    </row>
    <row r="314" spans="1:7" ht="22.5" hidden="1">
      <c r="A314" s="9" t="s">
        <v>49</v>
      </c>
      <c r="B314" s="39" t="s">
        <v>768</v>
      </c>
      <c r="C314" s="35"/>
      <c r="D314" s="34" t="s">
        <v>52</v>
      </c>
      <c r="E314" s="105">
        <f>E315</f>
        <v>0</v>
      </c>
      <c r="F314" s="105">
        <f>F315</f>
        <v>0</v>
      </c>
      <c r="G314" s="105">
        <f>G315</f>
        <v>0</v>
      </c>
    </row>
    <row r="315" spans="1:7" ht="22.5" hidden="1">
      <c r="A315" s="9" t="s">
        <v>49</v>
      </c>
      <c r="B315" s="39" t="s">
        <v>768</v>
      </c>
      <c r="C315" s="35">
        <v>600</v>
      </c>
      <c r="D315" s="32" t="s">
        <v>478</v>
      </c>
      <c r="E315" s="105">
        <f>'Прил.№10'!F583</f>
        <v>0</v>
      </c>
      <c r="F315" s="105">
        <f>'Прил.№10'!G583</f>
        <v>0</v>
      </c>
      <c r="G315" s="105">
        <f>'Прил.№10'!H583</f>
        <v>0</v>
      </c>
    </row>
    <row r="316" spans="1:7" ht="33.75">
      <c r="A316" s="9" t="s">
        <v>49</v>
      </c>
      <c r="B316" s="93" t="s">
        <v>770</v>
      </c>
      <c r="C316" s="35"/>
      <c r="D316" s="32" t="s">
        <v>417</v>
      </c>
      <c r="E316" s="105">
        <f aca="true" t="shared" si="48" ref="E316:G317">E317</f>
        <v>0</v>
      </c>
      <c r="F316" s="105">
        <f t="shared" si="48"/>
        <v>0</v>
      </c>
      <c r="G316" s="105">
        <f t="shared" si="48"/>
        <v>0</v>
      </c>
    </row>
    <row r="317" spans="1:7" ht="45">
      <c r="A317" s="9" t="s">
        <v>49</v>
      </c>
      <c r="B317" s="93" t="s">
        <v>771</v>
      </c>
      <c r="C317" s="35"/>
      <c r="D317" s="34" t="s">
        <v>769</v>
      </c>
      <c r="E317" s="105">
        <f t="shared" si="48"/>
        <v>0</v>
      </c>
      <c r="F317" s="105">
        <f t="shared" si="48"/>
        <v>0</v>
      </c>
      <c r="G317" s="105">
        <f t="shared" si="48"/>
        <v>0</v>
      </c>
    </row>
    <row r="318" spans="1:7" ht="22.5">
      <c r="A318" s="9" t="s">
        <v>49</v>
      </c>
      <c r="B318" s="93" t="s">
        <v>771</v>
      </c>
      <c r="C318" s="35">
        <v>600</v>
      </c>
      <c r="D318" s="32" t="s">
        <v>450</v>
      </c>
      <c r="E318" s="105">
        <f>'Прил.№10'!F586</f>
        <v>0</v>
      </c>
      <c r="F318" s="105">
        <f>'Прил.№10'!G586</f>
        <v>0</v>
      </c>
      <c r="G318" s="105">
        <f>'Прил.№10'!H586</f>
        <v>0</v>
      </c>
    </row>
    <row r="319" spans="1:7" s="8" customFormat="1" ht="22.5">
      <c r="A319" s="9" t="s">
        <v>49</v>
      </c>
      <c r="B319" s="39" t="s">
        <v>129</v>
      </c>
      <c r="C319" s="35"/>
      <c r="D319" s="31" t="s">
        <v>373</v>
      </c>
      <c r="E319" s="105">
        <f>E320+E322+E324</f>
        <v>38649.7</v>
      </c>
      <c r="F319" s="105">
        <f>F320+F322+F324</f>
        <v>38652</v>
      </c>
      <c r="G319" s="105">
        <f>G320+G322+G324</f>
        <v>38652</v>
      </c>
    </row>
    <row r="320" spans="1:7" s="8" customFormat="1" ht="45">
      <c r="A320" s="9" t="s">
        <v>49</v>
      </c>
      <c r="B320" s="39" t="s">
        <v>130</v>
      </c>
      <c r="C320" s="35"/>
      <c r="D320" s="34" t="s">
        <v>131</v>
      </c>
      <c r="E320" s="105">
        <f>E321</f>
        <v>38649.7</v>
      </c>
      <c r="F320" s="105">
        <f>F321</f>
        <v>38652</v>
      </c>
      <c r="G320" s="105">
        <f>G321</f>
        <v>38652</v>
      </c>
    </row>
    <row r="321" spans="1:7" s="8" customFormat="1" ht="22.5">
      <c r="A321" s="9" t="s">
        <v>49</v>
      </c>
      <c r="B321" s="39" t="s">
        <v>130</v>
      </c>
      <c r="C321" s="35">
        <v>600</v>
      </c>
      <c r="D321" s="32" t="s">
        <v>450</v>
      </c>
      <c r="E321" s="105">
        <f>'Прил.№10'!F589</f>
        <v>38649.7</v>
      </c>
      <c r="F321" s="105">
        <f>'Прил.№10'!G589</f>
        <v>38652</v>
      </c>
      <c r="G321" s="105">
        <f>'Прил.№10'!H589</f>
        <v>38652</v>
      </c>
    </row>
    <row r="322" spans="1:7" s="8" customFormat="1" ht="22.5">
      <c r="A322" s="9" t="s">
        <v>49</v>
      </c>
      <c r="B322" s="39" t="s">
        <v>811</v>
      </c>
      <c r="C322" s="35"/>
      <c r="D322" s="32" t="s">
        <v>812</v>
      </c>
      <c r="E322" s="105">
        <f>E323</f>
        <v>0</v>
      </c>
      <c r="F322" s="105">
        <f>F323</f>
        <v>0</v>
      </c>
      <c r="G322" s="105">
        <f>G323</f>
        <v>0</v>
      </c>
    </row>
    <row r="323" spans="1:7" s="8" customFormat="1" ht="22.5">
      <c r="A323" s="9" t="s">
        <v>49</v>
      </c>
      <c r="B323" s="39" t="s">
        <v>811</v>
      </c>
      <c r="C323" s="35">
        <v>600</v>
      </c>
      <c r="D323" s="32" t="s">
        <v>450</v>
      </c>
      <c r="E323" s="105">
        <f>'Прил.№10'!F591</f>
        <v>0</v>
      </c>
      <c r="F323" s="105">
        <f>'Прил.№10'!G591</f>
        <v>0</v>
      </c>
      <c r="G323" s="105">
        <f>'Прил.№10'!H591</f>
        <v>0</v>
      </c>
    </row>
    <row r="324" spans="1:7" s="8" customFormat="1" ht="27.75" customHeight="1" hidden="1">
      <c r="A324" s="9" t="s">
        <v>49</v>
      </c>
      <c r="B324" s="39" t="s">
        <v>813</v>
      </c>
      <c r="C324" s="35"/>
      <c r="D324" s="32" t="s">
        <v>814</v>
      </c>
      <c r="E324" s="105">
        <f>E325</f>
        <v>0</v>
      </c>
      <c r="F324" s="105">
        <f>F325</f>
        <v>0</v>
      </c>
      <c r="G324" s="105">
        <f>G325</f>
        <v>0</v>
      </c>
    </row>
    <row r="325" spans="1:7" s="8" customFormat="1" ht="22.5" hidden="1">
      <c r="A325" s="9" t="s">
        <v>49</v>
      </c>
      <c r="B325" s="39" t="s">
        <v>813</v>
      </c>
      <c r="C325" s="35">
        <v>600</v>
      </c>
      <c r="D325" s="32" t="s">
        <v>450</v>
      </c>
      <c r="E325" s="105">
        <f>'Прил.№10'!F593</f>
        <v>0</v>
      </c>
      <c r="F325" s="105">
        <f>'Прил.№10'!G593</f>
        <v>0</v>
      </c>
      <c r="G325" s="105">
        <f>'Прил.№10'!H593</f>
        <v>0</v>
      </c>
    </row>
    <row r="326" spans="1:7" ht="12.75">
      <c r="A326" s="37" t="s">
        <v>44</v>
      </c>
      <c r="B326" s="37"/>
      <c r="C326" s="16"/>
      <c r="D326" s="18" t="s">
        <v>45</v>
      </c>
      <c r="E326" s="103">
        <f aca="true" t="shared" si="49" ref="E326:G327">E327</f>
        <v>114755.6</v>
      </c>
      <c r="F326" s="103">
        <f t="shared" si="49"/>
        <v>115115.1</v>
      </c>
      <c r="G326" s="103">
        <f t="shared" si="49"/>
        <v>114115.1</v>
      </c>
    </row>
    <row r="327" spans="1:7" ht="33.75">
      <c r="A327" s="9" t="s">
        <v>44</v>
      </c>
      <c r="B327" s="39" t="s">
        <v>230</v>
      </c>
      <c r="C327" s="35"/>
      <c r="D327" s="34" t="s">
        <v>935</v>
      </c>
      <c r="E327" s="105">
        <f t="shared" si="49"/>
        <v>114755.6</v>
      </c>
      <c r="F327" s="105">
        <f t="shared" si="49"/>
        <v>115115.1</v>
      </c>
      <c r="G327" s="105">
        <f t="shared" si="49"/>
        <v>114115.1</v>
      </c>
    </row>
    <row r="328" spans="1:8" ht="22.5">
      <c r="A328" s="9" t="s">
        <v>44</v>
      </c>
      <c r="B328" s="93">
        <v>1220000000</v>
      </c>
      <c r="C328" s="36"/>
      <c r="D328" s="45" t="s">
        <v>138</v>
      </c>
      <c r="E328" s="105">
        <f>E329+E344</f>
        <v>114755.6</v>
      </c>
      <c r="F328" s="105">
        <f>F329+F344</f>
        <v>115115.1</v>
      </c>
      <c r="G328" s="105">
        <f>G329+G344</f>
        <v>114115.1</v>
      </c>
      <c r="H328" s="105"/>
    </row>
    <row r="329" spans="1:7" ht="22.5">
      <c r="A329" s="9" t="s">
        <v>44</v>
      </c>
      <c r="B329" s="93">
        <v>1220100000</v>
      </c>
      <c r="C329" s="36"/>
      <c r="D329" s="34" t="s">
        <v>138</v>
      </c>
      <c r="E329" s="105">
        <f>E330</f>
        <v>32823.8</v>
      </c>
      <c r="F329" s="105">
        <f>F330</f>
        <v>32823.8</v>
      </c>
      <c r="G329" s="105">
        <f>G330</f>
        <v>31823.800000000003</v>
      </c>
    </row>
    <row r="330" spans="1:7" ht="12.75">
      <c r="A330" s="9" t="s">
        <v>44</v>
      </c>
      <c r="B330" s="93">
        <v>1220120000</v>
      </c>
      <c r="C330" s="36"/>
      <c r="D330" s="31" t="s">
        <v>362</v>
      </c>
      <c r="E330" s="105">
        <f>E331+E337+E333+E335</f>
        <v>32823.8</v>
      </c>
      <c r="F330" s="105">
        <f>F331+F337+F333+F335</f>
        <v>32823.8</v>
      </c>
      <c r="G330" s="105">
        <f>G331+G337+G333+G335</f>
        <v>31823.800000000003</v>
      </c>
    </row>
    <row r="331" spans="1:7" ht="12.75">
      <c r="A331" s="9" t="s">
        <v>44</v>
      </c>
      <c r="B331" s="93">
        <v>1220120020</v>
      </c>
      <c r="C331" s="36"/>
      <c r="D331" s="34" t="s">
        <v>336</v>
      </c>
      <c r="E331" s="105">
        <f>E332</f>
        <v>22286.4</v>
      </c>
      <c r="F331" s="105">
        <f>F332</f>
        <v>23171.4</v>
      </c>
      <c r="G331" s="105">
        <f>G332</f>
        <v>22171.4</v>
      </c>
    </row>
    <row r="332" spans="1:7" ht="22.5">
      <c r="A332" s="9" t="s">
        <v>44</v>
      </c>
      <c r="B332" s="93">
        <v>1220120020</v>
      </c>
      <c r="C332" s="35">
        <v>600</v>
      </c>
      <c r="D332" s="32" t="s">
        <v>450</v>
      </c>
      <c r="E332" s="105">
        <f>'Прил.№10'!F600</f>
        <v>22286.4</v>
      </c>
      <c r="F332" s="105">
        <f>'Прил.№10'!G600</f>
        <v>23171.4</v>
      </c>
      <c r="G332" s="105">
        <f>'Прил.№10'!H600</f>
        <v>22171.4</v>
      </c>
    </row>
    <row r="333" spans="1:7" ht="12.75">
      <c r="A333" s="9" t="s">
        <v>44</v>
      </c>
      <c r="B333" s="93">
        <v>1220120030</v>
      </c>
      <c r="C333" s="35"/>
      <c r="D333" s="32" t="s">
        <v>229</v>
      </c>
      <c r="E333" s="105">
        <f>E334</f>
        <v>885</v>
      </c>
      <c r="F333" s="105">
        <f>F334</f>
        <v>0</v>
      </c>
      <c r="G333" s="105">
        <f>G334</f>
        <v>0</v>
      </c>
    </row>
    <row r="334" spans="1:7" ht="22.5">
      <c r="A334" s="9" t="s">
        <v>44</v>
      </c>
      <c r="B334" s="93">
        <v>1220120030</v>
      </c>
      <c r="C334" s="35">
        <v>600</v>
      </c>
      <c r="D334" s="32" t="s">
        <v>450</v>
      </c>
      <c r="E334" s="105">
        <f>'Прил.№10'!F602</f>
        <v>885</v>
      </c>
      <c r="F334" s="105">
        <f>'Прил.№10'!G602</f>
        <v>0</v>
      </c>
      <c r="G334" s="105">
        <f>'Прил.№10'!H602</f>
        <v>0</v>
      </c>
    </row>
    <row r="335" spans="1:7" ht="22.5">
      <c r="A335" s="9" t="s">
        <v>44</v>
      </c>
      <c r="B335" s="93">
        <v>1220120830</v>
      </c>
      <c r="C335" s="35"/>
      <c r="D335" s="32" t="s">
        <v>52</v>
      </c>
      <c r="E335" s="105">
        <f>E336</f>
        <v>0</v>
      </c>
      <c r="F335" s="105">
        <f>F336</f>
        <v>0</v>
      </c>
      <c r="G335" s="105">
        <f>G336</f>
        <v>0</v>
      </c>
    </row>
    <row r="336" spans="1:7" ht="12.75">
      <c r="A336" s="9" t="s">
        <v>44</v>
      </c>
      <c r="B336" s="93">
        <v>1220120830</v>
      </c>
      <c r="C336" s="9" t="s">
        <v>135</v>
      </c>
      <c r="D336" s="31" t="s">
        <v>136</v>
      </c>
      <c r="E336" s="105">
        <f>'Прил.№10'!F604</f>
        <v>0</v>
      </c>
      <c r="F336" s="105">
        <f>'Прил.№10'!G604</f>
        <v>0</v>
      </c>
      <c r="G336" s="105">
        <f>'Прил.№10'!H604</f>
        <v>0</v>
      </c>
    </row>
    <row r="337" spans="1:7" ht="33.75">
      <c r="A337" s="9" t="s">
        <v>44</v>
      </c>
      <c r="B337" s="93" t="s">
        <v>307</v>
      </c>
      <c r="C337" s="35"/>
      <c r="D337" s="32" t="s">
        <v>417</v>
      </c>
      <c r="E337" s="105">
        <f>E338+E340+E342</f>
        <v>9652.400000000001</v>
      </c>
      <c r="F337" s="105">
        <f>F338+F340+F342</f>
        <v>9652.400000000001</v>
      </c>
      <c r="G337" s="105">
        <f>G338+G340+G342</f>
        <v>9652.400000000001</v>
      </c>
    </row>
    <row r="338" spans="1:7" s="8" customFormat="1" ht="22.5">
      <c r="A338" s="9" t="s">
        <v>44</v>
      </c>
      <c r="B338" s="93" t="s">
        <v>390</v>
      </c>
      <c r="C338" s="35"/>
      <c r="D338" s="34" t="s">
        <v>273</v>
      </c>
      <c r="E338" s="105">
        <f>E339</f>
        <v>1607.8</v>
      </c>
      <c r="F338" s="105">
        <f>F339</f>
        <v>1607.8</v>
      </c>
      <c r="G338" s="105">
        <f>G339</f>
        <v>1607.8</v>
      </c>
    </row>
    <row r="339" spans="1:7" s="8" customFormat="1" ht="22.5">
      <c r="A339" s="9" t="s">
        <v>44</v>
      </c>
      <c r="B339" s="93" t="s">
        <v>390</v>
      </c>
      <c r="C339" s="35">
        <v>600</v>
      </c>
      <c r="D339" s="32" t="s">
        <v>450</v>
      </c>
      <c r="E339" s="105">
        <f>'Прил.№10'!F607</f>
        <v>1607.8</v>
      </c>
      <c r="F339" s="105">
        <f>'Прил.№10'!G607</f>
        <v>1607.8</v>
      </c>
      <c r="G339" s="105">
        <f>'Прил.№10'!H607</f>
        <v>1607.8</v>
      </c>
    </row>
    <row r="340" spans="1:7" s="8" customFormat="1" ht="22.5">
      <c r="A340" s="9" t="s">
        <v>44</v>
      </c>
      <c r="B340" s="93" t="s">
        <v>391</v>
      </c>
      <c r="C340" s="35"/>
      <c r="D340" s="32" t="s">
        <v>272</v>
      </c>
      <c r="E340" s="105">
        <f>E341</f>
        <v>5554.6</v>
      </c>
      <c r="F340" s="105">
        <f>F341</f>
        <v>5554.6</v>
      </c>
      <c r="G340" s="105">
        <f>G341</f>
        <v>5554.6</v>
      </c>
    </row>
    <row r="341" spans="1:7" s="8" customFormat="1" ht="22.5">
      <c r="A341" s="9" t="s">
        <v>44</v>
      </c>
      <c r="B341" s="93" t="s">
        <v>391</v>
      </c>
      <c r="C341" s="35">
        <v>600</v>
      </c>
      <c r="D341" s="32" t="s">
        <v>450</v>
      </c>
      <c r="E341" s="105">
        <f>'Прил.№10'!F609</f>
        <v>5554.6</v>
      </c>
      <c r="F341" s="105">
        <f>'Прил.№10'!G609</f>
        <v>5554.6</v>
      </c>
      <c r="G341" s="105">
        <f>'Прил.№10'!H609</f>
        <v>5554.6</v>
      </c>
    </row>
    <row r="342" spans="1:7" ht="45">
      <c r="A342" s="9" t="s">
        <v>44</v>
      </c>
      <c r="B342" s="93" t="s">
        <v>743</v>
      </c>
      <c r="C342" s="35"/>
      <c r="D342" s="34" t="s">
        <v>744</v>
      </c>
      <c r="E342" s="105">
        <f>E343</f>
        <v>2490</v>
      </c>
      <c r="F342" s="105">
        <f>F343</f>
        <v>2490</v>
      </c>
      <c r="G342" s="105">
        <f>G343</f>
        <v>2490</v>
      </c>
    </row>
    <row r="343" spans="1:7" ht="22.5">
      <c r="A343" s="9" t="s">
        <v>44</v>
      </c>
      <c r="B343" s="93" t="s">
        <v>743</v>
      </c>
      <c r="C343" s="35">
        <v>600</v>
      </c>
      <c r="D343" s="32" t="s">
        <v>450</v>
      </c>
      <c r="E343" s="105">
        <f>'Прил.№10'!F611</f>
        <v>2490</v>
      </c>
      <c r="F343" s="105">
        <f>'Прил.№10'!G611</f>
        <v>2490</v>
      </c>
      <c r="G343" s="105">
        <f>'Прил.№10'!H611</f>
        <v>2490</v>
      </c>
    </row>
    <row r="344" spans="1:7" s="8" customFormat="1" ht="22.5">
      <c r="A344" s="9" t="s">
        <v>44</v>
      </c>
      <c r="B344" s="93">
        <v>1220110000</v>
      </c>
      <c r="C344" s="36"/>
      <c r="D344" s="31" t="s">
        <v>373</v>
      </c>
      <c r="E344" s="105">
        <f>E351+E345+E347+E349</f>
        <v>81931.8</v>
      </c>
      <c r="F344" s="105">
        <f>F351+F345+F347+F349</f>
        <v>82291.3</v>
      </c>
      <c r="G344" s="105">
        <f>G351+G345+G347+G349</f>
        <v>82291.3</v>
      </c>
    </row>
    <row r="345" spans="1:7" s="8" customFormat="1" ht="33.75">
      <c r="A345" s="9" t="s">
        <v>44</v>
      </c>
      <c r="B345" s="93">
        <v>1220110230</v>
      </c>
      <c r="C345" s="36"/>
      <c r="D345" s="34" t="s">
        <v>782</v>
      </c>
      <c r="E345" s="105">
        <f>E346</f>
        <v>1261</v>
      </c>
      <c r="F345" s="105">
        <f>F346</f>
        <v>1261</v>
      </c>
      <c r="G345" s="105">
        <f>G346</f>
        <v>1261</v>
      </c>
    </row>
    <row r="346" spans="1:7" s="8" customFormat="1" ht="22.5">
      <c r="A346" s="9" t="s">
        <v>44</v>
      </c>
      <c r="B346" s="93">
        <v>1220110230</v>
      </c>
      <c r="C346" s="36">
        <v>600</v>
      </c>
      <c r="D346" s="32" t="s">
        <v>450</v>
      </c>
      <c r="E346" s="105">
        <f>'Прил.№10'!F617</f>
        <v>1261</v>
      </c>
      <c r="F346" s="105">
        <f>'Прил.№10'!G617</f>
        <v>1261</v>
      </c>
      <c r="G346" s="105">
        <f>'Прил.№10'!H617</f>
        <v>1261</v>
      </c>
    </row>
    <row r="347" spans="1:7" s="8" customFormat="1" ht="22.5">
      <c r="A347" s="9" t="s">
        <v>44</v>
      </c>
      <c r="B347" s="93">
        <v>1220110250</v>
      </c>
      <c r="C347" s="36"/>
      <c r="D347" s="32" t="s">
        <v>815</v>
      </c>
      <c r="E347" s="105">
        <f>E348</f>
        <v>2129.1</v>
      </c>
      <c r="F347" s="105">
        <f>F348</f>
        <v>2129.1</v>
      </c>
      <c r="G347" s="105">
        <f>G348</f>
        <v>2129.1</v>
      </c>
    </row>
    <row r="348" spans="1:7" s="8" customFormat="1" ht="22.5">
      <c r="A348" s="9" t="s">
        <v>44</v>
      </c>
      <c r="B348" s="93">
        <v>1220110250</v>
      </c>
      <c r="C348" s="36">
        <v>600</v>
      </c>
      <c r="D348" s="32" t="s">
        <v>450</v>
      </c>
      <c r="E348" s="105">
        <f>'Прил.№10'!F619</f>
        <v>2129.1</v>
      </c>
      <c r="F348" s="105">
        <f>'Прил.№10'!G619</f>
        <v>2129.1</v>
      </c>
      <c r="G348" s="105">
        <f>'Прил.№10'!H619</f>
        <v>2129.1</v>
      </c>
    </row>
    <row r="349" spans="1:7" s="8" customFormat="1" ht="22.5">
      <c r="A349" s="9" t="s">
        <v>44</v>
      </c>
      <c r="B349" s="93">
        <v>1220110440</v>
      </c>
      <c r="C349" s="36"/>
      <c r="D349" s="32" t="s">
        <v>816</v>
      </c>
      <c r="E349" s="105">
        <f>E350</f>
        <v>0</v>
      </c>
      <c r="F349" s="105">
        <f>F350</f>
        <v>0</v>
      </c>
      <c r="G349" s="105">
        <f>G350</f>
        <v>0</v>
      </c>
    </row>
    <row r="350" spans="1:7" s="8" customFormat="1" ht="22.5">
      <c r="A350" s="9" t="s">
        <v>44</v>
      </c>
      <c r="B350" s="93">
        <v>1220110440</v>
      </c>
      <c r="C350" s="36">
        <v>600</v>
      </c>
      <c r="D350" s="32" t="s">
        <v>450</v>
      </c>
      <c r="E350" s="105">
        <f>'Прил.№10'!F621</f>
        <v>0</v>
      </c>
      <c r="F350" s="105">
        <f>'Прил.№10'!G621</f>
        <v>0</v>
      </c>
      <c r="G350" s="105">
        <f>'Прил.№10'!H621</f>
        <v>0</v>
      </c>
    </row>
    <row r="351" spans="1:7" s="8" customFormat="1" ht="67.5">
      <c r="A351" s="9" t="s">
        <v>44</v>
      </c>
      <c r="B351" s="93">
        <v>1220110750</v>
      </c>
      <c r="C351" s="36"/>
      <c r="D351" s="120" t="s">
        <v>132</v>
      </c>
      <c r="E351" s="105">
        <f>E352</f>
        <v>78541.7</v>
      </c>
      <c r="F351" s="105">
        <f>F352</f>
        <v>78901.2</v>
      </c>
      <c r="G351" s="105">
        <f>G352</f>
        <v>78901.2</v>
      </c>
    </row>
    <row r="352" spans="1:7" s="8" customFormat="1" ht="22.5">
      <c r="A352" s="9" t="s">
        <v>44</v>
      </c>
      <c r="B352" s="93">
        <v>1220110750</v>
      </c>
      <c r="C352" s="36">
        <v>600</v>
      </c>
      <c r="D352" s="32" t="s">
        <v>478</v>
      </c>
      <c r="E352" s="105">
        <f>'Прил.№10'!F623</f>
        <v>78541.7</v>
      </c>
      <c r="F352" s="105">
        <f>'Прил.№10'!G623</f>
        <v>78901.2</v>
      </c>
      <c r="G352" s="105">
        <f>'Прил.№10'!H623</f>
        <v>78901.2</v>
      </c>
    </row>
    <row r="353" spans="1:7" s="8" customFormat="1" ht="12.75">
      <c r="A353" s="16" t="s">
        <v>526</v>
      </c>
      <c r="B353" s="38"/>
      <c r="C353" s="125"/>
      <c r="D353" s="33" t="s">
        <v>527</v>
      </c>
      <c r="E353" s="103">
        <f>E368+E354</f>
        <v>10814.5</v>
      </c>
      <c r="F353" s="103">
        <f>F368+F354</f>
        <v>10814.5</v>
      </c>
      <c r="G353" s="103">
        <f>G368+G354</f>
        <v>10314.5</v>
      </c>
    </row>
    <row r="354" spans="1:7" s="8" customFormat="1" ht="22.5">
      <c r="A354" s="9" t="s">
        <v>526</v>
      </c>
      <c r="B354" s="39" t="s">
        <v>247</v>
      </c>
      <c r="C354" s="9"/>
      <c r="D354" s="32" t="s">
        <v>931</v>
      </c>
      <c r="E354" s="105">
        <f aca="true" t="shared" si="50" ref="E354:G355">E355</f>
        <v>4298.700000000001</v>
      </c>
      <c r="F354" s="105">
        <f t="shared" si="50"/>
        <v>4298.700000000001</v>
      </c>
      <c r="G354" s="105">
        <f t="shared" si="50"/>
        <v>4098.700000000001</v>
      </c>
    </row>
    <row r="355" spans="1:7" s="8" customFormat="1" ht="12.75">
      <c r="A355" s="9" t="s">
        <v>526</v>
      </c>
      <c r="B355" s="39" t="s">
        <v>248</v>
      </c>
      <c r="C355" s="9"/>
      <c r="D355" s="32" t="s">
        <v>483</v>
      </c>
      <c r="E355" s="105">
        <f t="shared" si="50"/>
        <v>4298.700000000001</v>
      </c>
      <c r="F355" s="105">
        <f t="shared" si="50"/>
        <v>4298.700000000001</v>
      </c>
      <c r="G355" s="105">
        <f t="shared" si="50"/>
        <v>4098.700000000001</v>
      </c>
    </row>
    <row r="356" spans="1:7" s="8" customFormat="1" ht="12.75">
      <c r="A356" s="9" t="s">
        <v>526</v>
      </c>
      <c r="B356" s="39" t="s">
        <v>249</v>
      </c>
      <c r="C356" s="9"/>
      <c r="D356" s="32" t="s">
        <v>483</v>
      </c>
      <c r="E356" s="105">
        <f>E357+E365</f>
        <v>4298.700000000001</v>
      </c>
      <c r="F356" s="105">
        <f>F357+F365</f>
        <v>4298.700000000001</v>
      </c>
      <c r="G356" s="105">
        <f>G357+G365</f>
        <v>4098.700000000001</v>
      </c>
    </row>
    <row r="357" spans="1:7" s="8" customFormat="1" ht="12.75">
      <c r="A357" s="9" t="s">
        <v>526</v>
      </c>
      <c r="B357" s="39" t="s">
        <v>250</v>
      </c>
      <c r="C357" s="9"/>
      <c r="D357" s="31" t="s">
        <v>362</v>
      </c>
      <c r="E357" s="105">
        <f>E358+E362+E360</f>
        <v>2701.3</v>
      </c>
      <c r="F357" s="105">
        <f>F358+F362+F360</f>
        <v>2701.3</v>
      </c>
      <c r="G357" s="105">
        <f>G358+G362+G360</f>
        <v>2501.3</v>
      </c>
    </row>
    <row r="358" spans="1:7" s="8" customFormat="1" ht="22.5">
      <c r="A358" s="9" t="s">
        <v>526</v>
      </c>
      <c r="B358" s="39" t="s">
        <v>251</v>
      </c>
      <c r="C358" s="9"/>
      <c r="D358" s="32" t="s">
        <v>475</v>
      </c>
      <c r="E358" s="105">
        <f>E359</f>
        <v>2645.3</v>
      </c>
      <c r="F358" s="105">
        <f>F359</f>
        <v>2685.3</v>
      </c>
      <c r="G358" s="105">
        <f>G359</f>
        <v>2485.3</v>
      </c>
    </row>
    <row r="359" spans="1:7" s="8" customFormat="1" ht="22.5">
      <c r="A359" s="9" t="s">
        <v>526</v>
      </c>
      <c r="B359" s="39" t="s">
        <v>251</v>
      </c>
      <c r="C359" s="9" t="s">
        <v>137</v>
      </c>
      <c r="D359" s="32" t="s">
        <v>450</v>
      </c>
      <c r="E359" s="105">
        <f>'Прил.№10'!F380</f>
        <v>2645.3</v>
      </c>
      <c r="F359" s="105">
        <f>'Прил.№10'!G380</f>
        <v>2685.3</v>
      </c>
      <c r="G359" s="105">
        <f>'Прил.№10'!H380</f>
        <v>2485.3</v>
      </c>
    </row>
    <row r="360" spans="1:7" s="8" customFormat="1" ht="12.75">
      <c r="A360" s="9" t="s">
        <v>526</v>
      </c>
      <c r="B360" s="39" t="s">
        <v>932</v>
      </c>
      <c r="C360" s="9"/>
      <c r="D360" s="160" t="s">
        <v>748</v>
      </c>
      <c r="E360" s="105">
        <f>E361</f>
        <v>40</v>
      </c>
      <c r="F360" s="105">
        <f>F361</f>
        <v>0</v>
      </c>
      <c r="G360" s="105">
        <f>G361</f>
        <v>0</v>
      </c>
    </row>
    <row r="361" spans="1:7" s="8" customFormat="1" ht="22.5">
      <c r="A361" s="9" t="s">
        <v>526</v>
      </c>
      <c r="B361" s="39" t="s">
        <v>932</v>
      </c>
      <c r="C361" s="9" t="s">
        <v>137</v>
      </c>
      <c r="D361" s="32" t="s">
        <v>450</v>
      </c>
      <c r="E361" s="105">
        <f>'Прил.№10'!F382</f>
        <v>40</v>
      </c>
      <c r="F361" s="105">
        <f>'Прил.№10'!G382</f>
        <v>0</v>
      </c>
      <c r="G361" s="105">
        <f>'Прил.№10'!H382</f>
        <v>0</v>
      </c>
    </row>
    <row r="362" spans="1:7" s="8" customFormat="1" ht="33.75">
      <c r="A362" s="9" t="s">
        <v>526</v>
      </c>
      <c r="B362" s="39" t="s">
        <v>847</v>
      </c>
      <c r="C362" s="9"/>
      <c r="D362" s="32" t="s">
        <v>417</v>
      </c>
      <c r="E362" s="105">
        <f aca="true" t="shared" si="51" ref="E362:G363">E363</f>
        <v>16</v>
      </c>
      <c r="F362" s="105">
        <f t="shared" si="51"/>
        <v>16</v>
      </c>
      <c r="G362" s="105">
        <f t="shared" si="51"/>
        <v>16</v>
      </c>
    </row>
    <row r="363" spans="1:7" s="8" customFormat="1" ht="33.75">
      <c r="A363" s="9" t="s">
        <v>526</v>
      </c>
      <c r="B363" s="39" t="s">
        <v>848</v>
      </c>
      <c r="C363" s="9"/>
      <c r="D363" s="31" t="s">
        <v>849</v>
      </c>
      <c r="E363" s="105">
        <f t="shared" si="51"/>
        <v>16</v>
      </c>
      <c r="F363" s="105">
        <f t="shared" si="51"/>
        <v>16</v>
      </c>
      <c r="G363" s="105">
        <f t="shared" si="51"/>
        <v>16</v>
      </c>
    </row>
    <row r="364" spans="1:7" s="8" customFormat="1" ht="22.5">
      <c r="A364" s="9" t="s">
        <v>526</v>
      </c>
      <c r="B364" s="39" t="s">
        <v>848</v>
      </c>
      <c r="C364" s="9" t="s">
        <v>137</v>
      </c>
      <c r="D364" s="32" t="s">
        <v>450</v>
      </c>
      <c r="E364" s="105">
        <f>'Прил.№10'!F385</f>
        <v>16</v>
      </c>
      <c r="F364" s="105">
        <f>'Прил.№10'!G385</f>
        <v>16</v>
      </c>
      <c r="G364" s="105">
        <f>'Прил.№10'!H385</f>
        <v>16</v>
      </c>
    </row>
    <row r="365" spans="1:7" s="8" customFormat="1" ht="22.5">
      <c r="A365" s="9" t="s">
        <v>526</v>
      </c>
      <c r="B365" s="39" t="s">
        <v>818</v>
      </c>
      <c r="C365" s="9"/>
      <c r="D365" s="31" t="s">
        <v>373</v>
      </c>
      <c r="E365" s="105">
        <f aca="true" t="shared" si="52" ref="E365:G366">E366</f>
        <v>1597.4</v>
      </c>
      <c r="F365" s="105">
        <f t="shared" si="52"/>
        <v>1597.4</v>
      </c>
      <c r="G365" s="105">
        <f t="shared" si="52"/>
        <v>1597.4</v>
      </c>
    </row>
    <row r="366" spans="1:7" s="8" customFormat="1" ht="33.75">
      <c r="A366" s="9" t="s">
        <v>526</v>
      </c>
      <c r="B366" s="39" t="s">
        <v>819</v>
      </c>
      <c r="C366" s="9"/>
      <c r="D366" s="32" t="s">
        <v>817</v>
      </c>
      <c r="E366" s="105">
        <f t="shared" si="52"/>
        <v>1597.4</v>
      </c>
      <c r="F366" s="105">
        <f t="shared" si="52"/>
        <v>1597.4</v>
      </c>
      <c r="G366" s="105">
        <f t="shared" si="52"/>
        <v>1597.4</v>
      </c>
    </row>
    <row r="367" spans="1:7" s="8" customFormat="1" ht="22.5">
      <c r="A367" s="9" t="s">
        <v>526</v>
      </c>
      <c r="B367" s="39" t="s">
        <v>819</v>
      </c>
      <c r="C367" s="9" t="s">
        <v>137</v>
      </c>
      <c r="D367" s="32" t="s">
        <v>450</v>
      </c>
      <c r="E367" s="105">
        <f>'Прил.№10'!F388</f>
        <v>1597.4</v>
      </c>
      <c r="F367" s="105">
        <f>'Прил.№10'!G388</f>
        <v>1597.4</v>
      </c>
      <c r="G367" s="105">
        <f>'Прил.№10'!H388</f>
        <v>1597.4</v>
      </c>
    </row>
    <row r="368" spans="1:7" s="8" customFormat="1" ht="33.75">
      <c r="A368" s="9" t="s">
        <v>526</v>
      </c>
      <c r="B368" s="39" t="s">
        <v>230</v>
      </c>
      <c r="C368" s="35"/>
      <c r="D368" s="34" t="s">
        <v>935</v>
      </c>
      <c r="E368" s="105">
        <f aca="true" t="shared" si="53" ref="E368:G369">E369</f>
        <v>6515.799999999999</v>
      </c>
      <c r="F368" s="105">
        <f t="shared" si="53"/>
        <v>6515.799999999999</v>
      </c>
      <c r="G368" s="105">
        <f t="shared" si="53"/>
        <v>6215.799999999999</v>
      </c>
    </row>
    <row r="369" spans="1:7" ht="22.5">
      <c r="A369" s="9" t="s">
        <v>526</v>
      </c>
      <c r="B369" s="93">
        <v>1230000000</v>
      </c>
      <c r="C369" s="36"/>
      <c r="D369" s="43" t="s">
        <v>170</v>
      </c>
      <c r="E369" s="105">
        <f t="shared" si="53"/>
        <v>6515.799999999999</v>
      </c>
      <c r="F369" s="105">
        <f t="shared" si="53"/>
        <v>6515.799999999999</v>
      </c>
      <c r="G369" s="105">
        <f t="shared" si="53"/>
        <v>6215.799999999999</v>
      </c>
    </row>
    <row r="370" spans="1:7" ht="22.5">
      <c r="A370" s="9" t="s">
        <v>526</v>
      </c>
      <c r="B370" s="93">
        <v>1230100000</v>
      </c>
      <c r="C370" s="36"/>
      <c r="D370" s="31" t="s">
        <v>340</v>
      </c>
      <c r="E370" s="105">
        <f>E371+E380+E377</f>
        <v>6515.799999999999</v>
      </c>
      <c r="F370" s="105">
        <f>F371+F380+F377</f>
        <v>6515.799999999999</v>
      </c>
      <c r="G370" s="105">
        <f>G371+G380+G377</f>
        <v>6215.799999999999</v>
      </c>
    </row>
    <row r="371" spans="1:7" ht="12.75">
      <c r="A371" s="9" t="s">
        <v>526</v>
      </c>
      <c r="B371" s="93">
        <v>1230120000</v>
      </c>
      <c r="C371" s="36"/>
      <c r="D371" s="31" t="s">
        <v>362</v>
      </c>
      <c r="E371" s="105">
        <f>E372+E374</f>
        <v>4902.4</v>
      </c>
      <c r="F371" s="105">
        <f>F372+F374</f>
        <v>4902.4</v>
      </c>
      <c r="G371" s="105">
        <f>G372+G374</f>
        <v>4602.4</v>
      </c>
    </row>
    <row r="372" spans="1:7" ht="12.75">
      <c r="A372" s="9" t="s">
        <v>526</v>
      </c>
      <c r="B372" s="93">
        <v>1230120020</v>
      </c>
      <c r="C372" s="36"/>
      <c r="D372" s="31" t="s">
        <v>336</v>
      </c>
      <c r="E372" s="105">
        <f>E373</f>
        <v>4902.4</v>
      </c>
      <c r="F372" s="105">
        <f>F373</f>
        <v>4902.4</v>
      </c>
      <c r="G372" s="105">
        <f>G373</f>
        <v>4602.4</v>
      </c>
    </row>
    <row r="373" spans="1:7" ht="22.5">
      <c r="A373" s="9" t="s">
        <v>526</v>
      </c>
      <c r="B373" s="93">
        <v>1230120020</v>
      </c>
      <c r="C373" s="36">
        <v>600</v>
      </c>
      <c r="D373" s="32" t="s">
        <v>478</v>
      </c>
      <c r="E373" s="105">
        <f>'Прил.№10'!F630</f>
        <v>4902.4</v>
      </c>
      <c r="F373" s="105">
        <f>'Прил.№10'!G630</f>
        <v>4902.4</v>
      </c>
      <c r="G373" s="105">
        <f>'Прил.№10'!H630</f>
        <v>4602.4</v>
      </c>
    </row>
    <row r="374" spans="1:7" ht="12.75">
      <c r="A374" s="9" t="s">
        <v>526</v>
      </c>
      <c r="B374" s="93">
        <v>1230120030</v>
      </c>
      <c r="C374" s="36"/>
      <c r="D374" s="34" t="s">
        <v>333</v>
      </c>
      <c r="E374" s="105">
        <f aca="true" t="shared" si="54" ref="E374:G375">E375</f>
        <v>0</v>
      </c>
      <c r="F374" s="105">
        <f t="shared" si="54"/>
        <v>0</v>
      </c>
      <c r="G374" s="105">
        <f t="shared" si="54"/>
        <v>0</v>
      </c>
    </row>
    <row r="375" spans="1:7" ht="12.75">
      <c r="A375" s="9" t="s">
        <v>526</v>
      </c>
      <c r="B375" s="93">
        <v>1230120030</v>
      </c>
      <c r="C375" s="36"/>
      <c r="D375" s="32" t="s">
        <v>229</v>
      </c>
      <c r="E375" s="105">
        <f t="shared" si="54"/>
        <v>0</v>
      </c>
      <c r="F375" s="105">
        <f t="shared" si="54"/>
        <v>0</v>
      </c>
      <c r="G375" s="105">
        <f t="shared" si="54"/>
        <v>0</v>
      </c>
    </row>
    <row r="376" spans="1:7" ht="22.5">
      <c r="A376" s="9" t="s">
        <v>526</v>
      </c>
      <c r="B376" s="93">
        <v>1230120030</v>
      </c>
      <c r="C376" s="36">
        <v>600</v>
      </c>
      <c r="D376" s="32" t="s">
        <v>478</v>
      </c>
      <c r="E376" s="108">
        <f>'Прил.№10'!F633</f>
        <v>0</v>
      </c>
      <c r="F376" s="108">
        <f>'Прил.№10'!G633</f>
        <v>0</v>
      </c>
      <c r="G376" s="108">
        <f>'Прил.№10'!H633</f>
        <v>0</v>
      </c>
    </row>
    <row r="377" spans="1:7" ht="33.75">
      <c r="A377" s="9" t="s">
        <v>526</v>
      </c>
      <c r="B377" s="39" t="s">
        <v>850</v>
      </c>
      <c r="C377" s="9"/>
      <c r="D377" s="32" t="s">
        <v>417</v>
      </c>
      <c r="E377" s="108">
        <f aca="true" t="shared" si="55" ref="E377:G378">E378</f>
        <v>16</v>
      </c>
      <c r="F377" s="108">
        <f t="shared" si="55"/>
        <v>16</v>
      </c>
      <c r="G377" s="108">
        <f t="shared" si="55"/>
        <v>16</v>
      </c>
    </row>
    <row r="378" spans="1:7" ht="33.75">
      <c r="A378" s="9" t="s">
        <v>526</v>
      </c>
      <c r="B378" s="39" t="s">
        <v>851</v>
      </c>
      <c r="C378" s="9"/>
      <c r="D378" s="31" t="s">
        <v>849</v>
      </c>
      <c r="E378" s="108">
        <f t="shared" si="55"/>
        <v>16</v>
      </c>
      <c r="F378" s="108">
        <f t="shared" si="55"/>
        <v>16</v>
      </c>
      <c r="G378" s="108">
        <f t="shared" si="55"/>
        <v>16</v>
      </c>
    </row>
    <row r="379" spans="1:7" ht="22.5">
      <c r="A379" s="9" t="s">
        <v>526</v>
      </c>
      <c r="B379" s="39" t="s">
        <v>851</v>
      </c>
      <c r="C379" s="9" t="s">
        <v>137</v>
      </c>
      <c r="D379" s="32" t="s">
        <v>450</v>
      </c>
      <c r="E379" s="108">
        <f>'Прил.№10'!F636</f>
        <v>16</v>
      </c>
      <c r="F379" s="108">
        <f>'Прил.№10'!G636</f>
        <v>16</v>
      </c>
      <c r="G379" s="108">
        <f>'Прил.№10'!H636</f>
        <v>16</v>
      </c>
    </row>
    <row r="380" spans="1:7" ht="22.5">
      <c r="A380" s="9" t="s">
        <v>526</v>
      </c>
      <c r="B380" s="93">
        <v>1230110000</v>
      </c>
      <c r="C380" s="35"/>
      <c r="D380" s="31" t="s">
        <v>373</v>
      </c>
      <c r="E380" s="108">
        <f aca="true" t="shared" si="56" ref="E380:G381">E381</f>
        <v>1597.4</v>
      </c>
      <c r="F380" s="108">
        <f t="shared" si="56"/>
        <v>1597.4</v>
      </c>
      <c r="G380" s="108">
        <f t="shared" si="56"/>
        <v>1597.4</v>
      </c>
    </row>
    <row r="381" spans="1:7" ht="33.75">
      <c r="A381" s="9" t="s">
        <v>526</v>
      </c>
      <c r="B381" s="93">
        <v>1230110690</v>
      </c>
      <c r="C381" s="35"/>
      <c r="D381" s="32" t="s">
        <v>817</v>
      </c>
      <c r="E381" s="108">
        <f t="shared" si="56"/>
        <v>1597.4</v>
      </c>
      <c r="F381" s="108">
        <f t="shared" si="56"/>
        <v>1597.4</v>
      </c>
      <c r="G381" s="108">
        <f t="shared" si="56"/>
        <v>1597.4</v>
      </c>
    </row>
    <row r="382" spans="1:7" ht="22.5">
      <c r="A382" s="9" t="s">
        <v>526</v>
      </c>
      <c r="B382" s="93">
        <v>1230110690</v>
      </c>
      <c r="C382" s="36">
        <v>600</v>
      </c>
      <c r="D382" s="32" t="s">
        <v>478</v>
      </c>
      <c r="E382" s="108">
        <f>'Прил.№10'!F639</f>
        <v>1597.4</v>
      </c>
      <c r="F382" s="108">
        <f>'Прил.№10'!G639</f>
        <v>1597.4</v>
      </c>
      <c r="G382" s="108">
        <f>'Прил.№10'!H639</f>
        <v>1597.4</v>
      </c>
    </row>
    <row r="383" spans="1:7" ht="22.5">
      <c r="A383" s="37" t="s">
        <v>54</v>
      </c>
      <c r="B383" s="38"/>
      <c r="C383" s="11"/>
      <c r="D383" s="18" t="str">
        <f>'Прил.№10'!E640</f>
        <v>Профессиональная подготовка, переподготовка и повышение квалификации</v>
      </c>
      <c r="E383" s="103">
        <f>E384+E390</f>
        <v>160</v>
      </c>
      <c r="F383" s="103">
        <f>F384+F390</f>
        <v>190</v>
      </c>
      <c r="G383" s="103">
        <f>G384+G390</f>
        <v>190</v>
      </c>
    </row>
    <row r="384" spans="1:7" ht="22.5">
      <c r="A384" s="9" t="s">
        <v>54</v>
      </c>
      <c r="B384" s="39" t="s">
        <v>363</v>
      </c>
      <c r="C384" s="9"/>
      <c r="D384" s="32" t="s">
        <v>910</v>
      </c>
      <c r="E384" s="105">
        <f aca="true" t="shared" si="57" ref="E384:G388">E385</f>
        <v>70</v>
      </c>
      <c r="F384" s="105">
        <f t="shared" si="57"/>
        <v>70</v>
      </c>
      <c r="G384" s="105">
        <f t="shared" si="57"/>
        <v>70</v>
      </c>
    </row>
    <row r="385" spans="1:7" ht="33.75">
      <c r="A385" s="9" t="s">
        <v>54</v>
      </c>
      <c r="B385" s="39" t="s">
        <v>381</v>
      </c>
      <c r="C385" s="9"/>
      <c r="D385" s="44" t="s">
        <v>962</v>
      </c>
      <c r="E385" s="105">
        <f t="shared" si="57"/>
        <v>70</v>
      </c>
      <c r="F385" s="105">
        <f t="shared" si="57"/>
        <v>70</v>
      </c>
      <c r="G385" s="105">
        <f t="shared" si="57"/>
        <v>70</v>
      </c>
    </row>
    <row r="386" spans="1:7" ht="22.5">
      <c r="A386" s="9" t="s">
        <v>54</v>
      </c>
      <c r="B386" s="39" t="s">
        <v>425</v>
      </c>
      <c r="C386" s="9"/>
      <c r="D386" s="32" t="s">
        <v>472</v>
      </c>
      <c r="E386" s="105">
        <f t="shared" si="57"/>
        <v>70</v>
      </c>
      <c r="F386" s="105">
        <f t="shared" si="57"/>
        <v>70</v>
      </c>
      <c r="G386" s="105">
        <f t="shared" si="57"/>
        <v>70</v>
      </c>
    </row>
    <row r="387" spans="1:7" ht="12.75">
      <c r="A387" s="9" t="s">
        <v>54</v>
      </c>
      <c r="B387" s="39" t="s">
        <v>426</v>
      </c>
      <c r="C387" s="9"/>
      <c r="D387" s="31" t="s">
        <v>362</v>
      </c>
      <c r="E387" s="105">
        <f t="shared" si="57"/>
        <v>70</v>
      </c>
      <c r="F387" s="105">
        <f t="shared" si="57"/>
        <v>70</v>
      </c>
      <c r="G387" s="105">
        <f t="shared" si="57"/>
        <v>70</v>
      </c>
    </row>
    <row r="388" spans="1:7" ht="22.5">
      <c r="A388" s="9" t="s">
        <v>54</v>
      </c>
      <c r="B388" s="39" t="s">
        <v>427</v>
      </c>
      <c r="C388" s="9"/>
      <c r="D388" s="32" t="s">
        <v>473</v>
      </c>
      <c r="E388" s="105">
        <f>E389</f>
        <v>70</v>
      </c>
      <c r="F388" s="105">
        <f t="shared" si="57"/>
        <v>70</v>
      </c>
      <c r="G388" s="105">
        <f t="shared" si="57"/>
        <v>70</v>
      </c>
    </row>
    <row r="389" spans="1:7" ht="22.5">
      <c r="A389" s="9" t="s">
        <v>54</v>
      </c>
      <c r="B389" s="39" t="s">
        <v>427</v>
      </c>
      <c r="C389" s="9" t="s">
        <v>95</v>
      </c>
      <c r="D389" s="32" t="s">
        <v>533</v>
      </c>
      <c r="E389" s="105">
        <f>'Прил.№10'!F204</f>
        <v>70</v>
      </c>
      <c r="F389" s="105">
        <f>'Прил.№10'!G204</f>
        <v>70</v>
      </c>
      <c r="G389" s="105">
        <f>'Прил.№10'!H204</f>
        <v>70</v>
      </c>
    </row>
    <row r="390" spans="1:7" s="5" customFormat="1" ht="33.75">
      <c r="A390" s="9" t="s">
        <v>54</v>
      </c>
      <c r="B390" s="93">
        <v>1200000000</v>
      </c>
      <c r="C390" s="11"/>
      <c r="D390" s="34" t="s">
        <v>935</v>
      </c>
      <c r="E390" s="105">
        <f aca="true" t="shared" si="58" ref="E390:G394">E391</f>
        <v>90</v>
      </c>
      <c r="F390" s="105">
        <f t="shared" si="58"/>
        <v>120</v>
      </c>
      <c r="G390" s="105">
        <f t="shared" si="58"/>
        <v>120</v>
      </c>
    </row>
    <row r="391" spans="1:7" ht="22.5">
      <c r="A391" s="9" t="s">
        <v>54</v>
      </c>
      <c r="B391" s="93">
        <v>1240000000</v>
      </c>
      <c r="C391" s="6"/>
      <c r="D391" s="44" t="s">
        <v>139</v>
      </c>
      <c r="E391" s="105">
        <f t="shared" si="58"/>
        <v>90</v>
      </c>
      <c r="F391" s="105">
        <f t="shared" si="58"/>
        <v>120</v>
      </c>
      <c r="G391" s="105">
        <f t="shared" si="58"/>
        <v>120</v>
      </c>
    </row>
    <row r="392" spans="1:7" ht="22.5">
      <c r="A392" s="9" t="s">
        <v>54</v>
      </c>
      <c r="B392" s="93">
        <v>1240100000</v>
      </c>
      <c r="C392" s="6"/>
      <c r="D392" s="31" t="s">
        <v>341</v>
      </c>
      <c r="E392" s="105">
        <f t="shared" si="58"/>
        <v>90</v>
      </c>
      <c r="F392" s="105">
        <f t="shared" si="58"/>
        <v>120</v>
      </c>
      <c r="G392" s="105">
        <f t="shared" si="58"/>
        <v>120</v>
      </c>
    </row>
    <row r="393" spans="1:7" ht="12.75">
      <c r="A393" s="9" t="s">
        <v>54</v>
      </c>
      <c r="B393" s="93">
        <v>1240120000</v>
      </c>
      <c r="C393" s="6"/>
      <c r="D393" s="31" t="s">
        <v>362</v>
      </c>
      <c r="E393" s="105">
        <f t="shared" si="58"/>
        <v>90</v>
      </c>
      <c r="F393" s="105">
        <f t="shared" si="58"/>
        <v>120</v>
      </c>
      <c r="G393" s="105">
        <f t="shared" si="58"/>
        <v>120</v>
      </c>
    </row>
    <row r="394" spans="1:7" ht="22.5">
      <c r="A394" s="9" t="s">
        <v>54</v>
      </c>
      <c r="B394" s="93">
        <v>1240120010</v>
      </c>
      <c r="C394" s="6"/>
      <c r="D394" s="31" t="s">
        <v>140</v>
      </c>
      <c r="E394" s="105">
        <f>E395</f>
        <v>90</v>
      </c>
      <c r="F394" s="105">
        <f t="shared" si="58"/>
        <v>120</v>
      </c>
      <c r="G394" s="105">
        <f t="shared" si="58"/>
        <v>120</v>
      </c>
    </row>
    <row r="395" spans="1:7" ht="22.5">
      <c r="A395" s="9" t="s">
        <v>54</v>
      </c>
      <c r="B395" s="93">
        <v>1240120010</v>
      </c>
      <c r="C395" s="36">
        <v>600</v>
      </c>
      <c r="D395" s="32" t="s">
        <v>478</v>
      </c>
      <c r="E395" s="105">
        <f>'Прил.№10'!F646</f>
        <v>90</v>
      </c>
      <c r="F395" s="105">
        <f>'Прил.№10'!G646</f>
        <v>120</v>
      </c>
      <c r="G395" s="105">
        <f>'Прил.№10'!H646</f>
        <v>120</v>
      </c>
    </row>
    <row r="396" spans="1:7" ht="12.75">
      <c r="A396" s="37" t="s">
        <v>13</v>
      </c>
      <c r="B396" s="93"/>
      <c r="C396" s="11"/>
      <c r="D396" s="18" t="s">
        <v>27</v>
      </c>
      <c r="E396" s="103">
        <f>E397+E432</f>
        <v>1248.1</v>
      </c>
      <c r="F396" s="103">
        <f>F397+F432</f>
        <v>1248.1</v>
      </c>
      <c r="G396" s="103">
        <f>G397+G432</f>
        <v>1248.1</v>
      </c>
    </row>
    <row r="397" spans="1:7" ht="22.5">
      <c r="A397" s="9" t="s">
        <v>13</v>
      </c>
      <c r="B397" s="39" t="s">
        <v>439</v>
      </c>
      <c r="C397" s="9"/>
      <c r="D397" s="32" t="s">
        <v>906</v>
      </c>
      <c r="E397" s="105">
        <f>E398+E407+E422+E427</f>
        <v>180</v>
      </c>
      <c r="F397" s="105">
        <f>F398+F407+F422+F427</f>
        <v>180</v>
      </c>
      <c r="G397" s="105">
        <f>G398+G407+G422+G427</f>
        <v>180</v>
      </c>
    </row>
    <row r="398" spans="1:7" ht="12.75">
      <c r="A398" s="9" t="s">
        <v>13</v>
      </c>
      <c r="B398" s="39" t="s">
        <v>252</v>
      </c>
      <c r="C398" s="9"/>
      <c r="D398" s="44" t="s">
        <v>489</v>
      </c>
      <c r="E398" s="105">
        <f>E399+E403</f>
        <v>30</v>
      </c>
      <c r="F398" s="105">
        <f>F399+F403</f>
        <v>30</v>
      </c>
      <c r="G398" s="105">
        <f>G399+G403</f>
        <v>30</v>
      </c>
    </row>
    <row r="399" spans="1:7" ht="22.5">
      <c r="A399" s="9" t="s">
        <v>13</v>
      </c>
      <c r="B399" s="39" t="s">
        <v>253</v>
      </c>
      <c r="C399" s="9"/>
      <c r="D399" s="32" t="s">
        <v>243</v>
      </c>
      <c r="E399" s="105">
        <f>E400</f>
        <v>25</v>
      </c>
      <c r="F399" s="105">
        <f aca="true" t="shared" si="59" ref="F399:G401">F400</f>
        <v>25</v>
      </c>
      <c r="G399" s="105">
        <f t="shared" si="59"/>
        <v>25</v>
      </c>
    </row>
    <row r="400" spans="1:7" ht="12.75">
      <c r="A400" s="9" t="s">
        <v>13</v>
      </c>
      <c r="B400" s="39" t="s">
        <v>254</v>
      </c>
      <c r="C400" s="9"/>
      <c r="D400" s="31" t="s">
        <v>362</v>
      </c>
      <c r="E400" s="105">
        <f>E401</f>
        <v>25</v>
      </c>
      <c r="F400" s="105">
        <f t="shared" si="59"/>
        <v>25</v>
      </c>
      <c r="G400" s="105">
        <f t="shared" si="59"/>
        <v>25</v>
      </c>
    </row>
    <row r="401" spans="1:7" ht="33.75">
      <c r="A401" s="9" t="s">
        <v>13</v>
      </c>
      <c r="B401" s="39" t="s">
        <v>255</v>
      </c>
      <c r="C401" s="9"/>
      <c r="D401" s="32" t="s">
        <v>244</v>
      </c>
      <c r="E401" s="105">
        <f>E402</f>
        <v>25</v>
      </c>
      <c r="F401" s="105">
        <f t="shared" si="59"/>
        <v>25</v>
      </c>
      <c r="G401" s="105">
        <f t="shared" si="59"/>
        <v>25</v>
      </c>
    </row>
    <row r="402" spans="1:7" ht="22.5">
      <c r="A402" s="9" t="s">
        <v>13</v>
      </c>
      <c r="B402" s="39" t="s">
        <v>255</v>
      </c>
      <c r="C402" s="9" t="s">
        <v>95</v>
      </c>
      <c r="D402" s="32" t="s">
        <v>533</v>
      </c>
      <c r="E402" s="105">
        <f>'Прил.№10'!F395</f>
        <v>25</v>
      </c>
      <c r="F402" s="105">
        <f>'Прил.№10'!G395</f>
        <v>25</v>
      </c>
      <c r="G402" s="105">
        <f>'Прил.№10'!H395</f>
        <v>25</v>
      </c>
    </row>
    <row r="403" spans="1:7" ht="22.5">
      <c r="A403" s="9" t="s">
        <v>13</v>
      </c>
      <c r="B403" s="39" t="s">
        <v>888</v>
      </c>
      <c r="C403" s="9"/>
      <c r="D403" s="32" t="s">
        <v>889</v>
      </c>
      <c r="E403" s="105">
        <f>E404</f>
        <v>5</v>
      </c>
      <c r="F403" s="105">
        <f aca="true" t="shared" si="60" ref="F403:G405">F404</f>
        <v>5</v>
      </c>
      <c r="G403" s="105">
        <f t="shared" si="60"/>
        <v>5</v>
      </c>
    </row>
    <row r="404" spans="1:7" ht="12.75">
      <c r="A404" s="9" t="s">
        <v>13</v>
      </c>
      <c r="B404" s="39" t="s">
        <v>890</v>
      </c>
      <c r="C404" s="9"/>
      <c r="D404" s="31" t="s">
        <v>362</v>
      </c>
      <c r="E404" s="105">
        <f>E405</f>
        <v>5</v>
      </c>
      <c r="F404" s="105">
        <f t="shared" si="60"/>
        <v>5</v>
      </c>
      <c r="G404" s="105">
        <f t="shared" si="60"/>
        <v>5</v>
      </c>
    </row>
    <row r="405" spans="1:7" ht="45">
      <c r="A405" s="9" t="s">
        <v>13</v>
      </c>
      <c r="B405" s="39" t="s">
        <v>891</v>
      </c>
      <c r="C405" s="9"/>
      <c r="D405" s="32" t="s">
        <v>892</v>
      </c>
      <c r="E405" s="105">
        <f>E406</f>
        <v>5</v>
      </c>
      <c r="F405" s="105">
        <f t="shared" si="60"/>
        <v>5</v>
      </c>
      <c r="G405" s="105">
        <f t="shared" si="60"/>
        <v>5</v>
      </c>
    </row>
    <row r="406" spans="1:7" ht="22.5">
      <c r="A406" s="9" t="s">
        <v>13</v>
      </c>
      <c r="B406" s="39" t="s">
        <v>891</v>
      </c>
      <c r="C406" s="9" t="s">
        <v>95</v>
      </c>
      <c r="D406" s="32" t="s">
        <v>533</v>
      </c>
      <c r="E406" s="105">
        <f>'Прил.№10'!F399</f>
        <v>5</v>
      </c>
      <c r="F406" s="105">
        <f>'Прил.№10'!G399</f>
        <v>5</v>
      </c>
      <c r="G406" s="105">
        <f>'Прил.№10'!H399</f>
        <v>5</v>
      </c>
    </row>
    <row r="407" spans="1:7" ht="33.75">
      <c r="A407" s="9" t="s">
        <v>13</v>
      </c>
      <c r="B407" s="39" t="s">
        <v>256</v>
      </c>
      <c r="C407" s="9"/>
      <c r="D407" s="44" t="s">
        <v>258</v>
      </c>
      <c r="E407" s="105">
        <f>E408+E413+E418</f>
        <v>140</v>
      </c>
      <c r="F407" s="105">
        <f>F408+F413+F418</f>
        <v>140</v>
      </c>
      <c r="G407" s="105">
        <f>G408+G413+G418</f>
        <v>140</v>
      </c>
    </row>
    <row r="408" spans="1:7" ht="22.5">
      <c r="A408" s="9" t="s">
        <v>13</v>
      </c>
      <c r="B408" s="39" t="s">
        <v>257</v>
      </c>
      <c r="C408" s="9"/>
      <c r="D408" s="32" t="s">
        <v>259</v>
      </c>
      <c r="E408" s="105">
        <f aca="true" t="shared" si="61" ref="E408:G409">E409</f>
        <v>85</v>
      </c>
      <c r="F408" s="105">
        <f t="shared" si="61"/>
        <v>85</v>
      </c>
      <c r="G408" s="105">
        <f t="shared" si="61"/>
        <v>85</v>
      </c>
    </row>
    <row r="409" spans="1:7" ht="12.75">
      <c r="A409" s="9" t="s">
        <v>13</v>
      </c>
      <c r="B409" s="39" t="s">
        <v>185</v>
      </c>
      <c r="C409" s="9"/>
      <c r="D409" s="31" t="s">
        <v>362</v>
      </c>
      <c r="E409" s="105">
        <f t="shared" si="61"/>
        <v>85</v>
      </c>
      <c r="F409" s="105">
        <f t="shared" si="61"/>
        <v>85</v>
      </c>
      <c r="G409" s="105">
        <f t="shared" si="61"/>
        <v>85</v>
      </c>
    </row>
    <row r="410" spans="1:7" ht="33.75">
      <c r="A410" s="9" t="s">
        <v>13</v>
      </c>
      <c r="B410" s="39" t="s">
        <v>186</v>
      </c>
      <c r="C410" s="9"/>
      <c r="D410" s="32" t="s">
        <v>260</v>
      </c>
      <c r="E410" s="108">
        <f>E412+E411</f>
        <v>85</v>
      </c>
      <c r="F410" s="108">
        <f>F412+F411</f>
        <v>85</v>
      </c>
      <c r="G410" s="108">
        <f>G412+G411</f>
        <v>85</v>
      </c>
    </row>
    <row r="411" spans="1:7" ht="45">
      <c r="A411" s="9" t="s">
        <v>13</v>
      </c>
      <c r="B411" s="39" t="s">
        <v>186</v>
      </c>
      <c r="C411" s="9" t="s">
        <v>93</v>
      </c>
      <c r="D411" s="32" t="s">
        <v>94</v>
      </c>
      <c r="E411" s="108">
        <f>'Прил.№10'!F404</f>
        <v>19</v>
      </c>
      <c r="F411" s="108">
        <f>'Прил.№10'!G404</f>
        <v>19</v>
      </c>
      <c r="G411" s="108">
        <f>'Прил.№10'!H404</f>
        <v>19</v>
      </c>
    </row>
    <row r="412" spans="1:7" ht="22.5">
      <c r="A412" s="9" t="s">
        <v>13</v>
      </c>
      <c r="B412" s="39" t="s">
        <v>186</v>
      </c>
      <c r="C412" s="9" t="s">
        <v>95</v>
      </c>
      <c r="D412" s="32" t="s">
        <v>533</v>
      </c>
      <c r="E412" s="108">
        <f>'Прил.№10'!F405</f>
        <v>66</v>
      </c>
      <c r="F412" s="108">
        <f>'Прил.№10'!G405</f>
        <v>66</v>
      </c>
      <c r="G412" s="108">
        <f>'Прил.№10'!H405</f>
        <v>66</v>
      </c>
    </row>
    <row r="413" spans="1:7" ht="12.75">
      <c r="A413" s="9" t="s">
        <v>13</v>
      </c>
      <c r="B413" s="39" t="s">
        <v>187</v>
      </c>
      <c r="C413" s="9"/>
      <c r="D413" s="32" t="s">
        <v>261</v>
      </c>
      <c r="E413" s="108">
        <f aca="true" t="shared" si="62" ref="E413:G414">E414</f>
        <v>35</v>
      </c>
      <c r="F413" s="108">
        <f t="shared" si="62"/>
        <v>35</v>
      </c>
      <c r="G413" s="108">
        <f t="shared" si="62"/>
        <v>35</v>
      </c>
    </row>
    <row r="414" spans="1:7" ht="12.75">
      <c r="A414" s="9" t="s">
        <v>13</v>
      </c>
      <c r="B414" s="39" t="s">
        <v>188</v>
      </c>
      <c r="C414" s="9"/>
      <c r="D414" s="31" t="s">
        <v>362</v>
      </c>
      <c r="E414" s="108">
        <f t="shared" si="62"/>
        <v>35</v>
      </c>
      <c r="F414" s="108">
        <f t="shared" si="62"/>
        <v>35</v>
      </c>
      <c r="G414" s="108">
        <f t="shared" si="62"/>
        <v>35</v>
      </c>
    </row>
    <row r="415" spans="1:7" ht="12" customHeight="1">
      <c r="A415" s="9" t="s">
        <v>13</v>
      </c>
      <c r="B415" s="39" t="s">
        <v>189</v>
      </c>
      <c r="C415" s="9"/>
      <c r="D415" s="32" t="s">
        <v>262</v>
      </c>
      <c r="E415" s="108">
        <f>E417+E416</f>
        <v>35</v>
      </c>
      <c r="F415" s="108">
        <f>F417+F416</f>
        <v>35</v>
      </c>
      <c r="G415" s="108">
        <f>G417+G416</f>
        <v>35</v>
      </c>
    </row>
    <row r="416" spans="1:7" ht="45" hidden="1">
      <c r="A416" s="9" t="s">
        <v>13</v>
      </c>
      <c r="B416" s="39" t="s">
        <v>189</v>
      </c>
      <c r="C416" s="9" t="s">
        <v>93</v>
      </c>
      <c r="D416" s="32" t="s">
        <v>94</v>
      </c>
      <c r="E416" s="108">
        <f>'Прил.№10'!F409</f>
        <v>0</v>
      </c>
      <c r="F416" s="108">
        <f>'Прил.№10'!G409</f>
        <v>0</v>
      </c>
      <c r="G416" s="108">
        <f>'Прил.№10'!H409</f>
        <v>0</v>
      </c>
    </row>
    <row r="417" spans="1:7" ht="22.5">
      <c r="A417" s="9" t="s">
        <v>13</v>
      </c>
      <c r="B417" s="39" t="s">
        <v>189</v>
      </c>
      <c r="C417" s="9" t="s">
        <v>95</v>
      </c>
      <c r="D417" s="32" t="s">
        <v>533</v>
      </c>
      <c r="E417" s="108">
        <f>'Прил.№10'!F410</f>
        <v>35</v>
      </c>
      <c r="F417" s="108">
        <f>'Прил.№10'!G410</f>
        <v>35</v>
      </c>
      <c r="G417" s="108">
        <f>'Прил.№10'!H410</f>
        <v>35</v>
      </c>
    </row>
    <row r="418" spans="1:7" ht="22.5">
      <c r="A418" s="9" t="s">
        <v>13</v>
      </c>
      <c r="B418" s="39" t="s">
        <v>345</v>
      </c>
      <c r="C418" s="9"/>
      <c r="D418" s="32" t="s">
        <v>346</v>
      </c>
      <c r="E418" s="108">
        <f>E419</f>
        <v>20</v>
      </c>
      <c r="F418" s="108">
        <f aca="true" t="shared" si="63" ref="F418:G420">F419</f>
        <v>20</v>
      </c>
      <c r="G418" s="108">
        <f t="shared" si="63"/>
        <v>20</v>
      </c>
    </row>
    <row r="419" spans="1:7" ht="12.75">
      <c r="A419" s="9" t="s">
        <v>13</v>
      </c>
      <c r="B419" s="39" t="s">
        <v>321</v>
      </c>
      <c r="C419" s="9"/>
      <c r="D419" s="31" t="s">
        <v>362</v>
      </c>
      <c r="E419" s="108">
        <f>E420</f>
        <v>20</v>
      </c>
      <c r="F419" s="108">
        <f t="shared" si="63"/>
        <v>20</v>
      </c>
      <c r="G419" s="108">
        <f t="shared" si="63"/>
        <v>20</v>
      </c>
    </row>
    <row r="420" spans="1:7" ht="12.75">
      <c r="A420" s="9" t="s">
        <v>13</v>
      </c>
      <c r="B420" s="39" t="s">
        <v>322</v>
      </c>
      <c r="C420" s="9"/>
      <c r="D420" s="32" t="s">
        <v>323</v>
      </c>
      <c r="E420" s="108">
        <f>E421</f>
        <v>20</v>
      </c>
      <c r="F420" s="108">
        <f t="shared" si="63"/>
        <v>20</v>
      </c>
      <c r="G420" s="108">
        <f t="shared" si="63"/>
        <v>20</v>
      </c>
    </row>
    <row r="421" spans="1:7" ht="22.5">
      <c r="A421" s="9" t="s">
        <v>13</v>
      </c>
      <c r="B421" s="39" t="s">
        <v>322</v>
      </c>
      <c r="C421" s="9" t="s">
        <v>95</v>
      </c>
      <c r="D421" s="32" t="s">
        <v>533</v>
      </c>
      <c r="E421" s="108">
        <f>'Прил.№10'!F417</f>
        <v>20</v>
      </c>
      <c r="F421" s="108">
        <f>'Прил.№10'!G417</f>
        <v>20</v>
      </c>
      <c r="G421" s="108">
        <f>'Прил.№10'!H417</f>
        <v>20</v>
      </c>
    </row>
    <row r="422" spans="1:7" ht="33.75">
      <c r="A422" s="9" t="s">
        <v>13</v>
      </c>
      <c r="B422" s="39" t="s">
        <v>893</v>
      </c>
      <c r="C422" s="9"/>
      <c r="D422" s="44" t="s">
        <v>894</v>
      </c>
      <c r="E422" s="108">
        <f>E423</f>
        <v>5</v>
      </c>
      <c r="F422" s="108">
        <f aca="true" t="shared" si="64" ref="F422:G425">F423</f>
        <v>5</v>
      </c>
      <c r="G422" s="108">
        <f t="shared" si="64"/>
        <v>5</v>
      </c>
    </row>
    <row r="423" spans="1:7" ht="22.5">
      <c r="A423" s="9" t="s">
        <v>13</v>
      </c>
      <c r="B423" s="39" t="s">
        <v>895</v>
      </c>
      <c r="C423" s="9"/>
      <c r="D423" s="32" t="s">
        <v>896</v>
      </c>
      <c r="E423" s="108">
        <f>E424</f>
        <v>5</v>
      </c>
      <c r="F423" s="108">
        <f t="shared" si="64"/>
        <v>5</v>
      </c>
      <c r="G423" s="108">
        <f t="shared" si="64"/>
        <v>5</v>
      </c>
    </row>
    <row r="424" spans="1:7" ht="12.75">
      <c r="A424" s="9" t="s">
        <v>13</v>
      </c>
      <c r="B424" s="39" t="s">
        <v>897</v>
      </c>
      <c r="C424" s="9"/>
      <c r="D424" s="31" t="s">
        <v>362</v>
      </c>
      <c r="E424" s="108">
        <f>E425</f>
        <v>5</v>
      </c>
      <c r="F424" s="108">
        <f t="shared" si="64"/>
        <v>5</v>
      </c>
      <c r="G424" s="108">
        <f t="shared" si="64"/>
        <v>5</v>
      </c>
    </row>
    <row r="425" spans="1:7" ht="45">
      <c r="A425" s="9" t="s">
        <v>13</v>
      </c>
      <c r="B425" s="39" t="s">
        <v>898</v>
      </c>
      <c r="C425" s="9"/>
      <c r="D425" s="32" t="s">
        <v>905</v>
      </c>
      <c r="E425" s="108">
        <f>E426</f>
        <v>5</v>
      </c>
      <c r="F425" s="108">
        <f t="shared" si="64"/>
        <v>5</v>
      </c>
      <c r="G425" s="108">
        <f t="shared" si="64"/>
        <v>5</v>
      </c>
    </row>
    <row r="426" spans="1:7" ht="22.5">
      <c r="A426" s="9" t="s">
        <v>13</v>
      </c>
      <c r="B426" s="39" t="s">
        <v>898</v>
      </c>
      <c r="C426" s="9" t="s">
        <v>95</v>
      </c>
      <c r="D426" s="32" t="s">
        <v>533</v>
      </c>
      <c r="E426" s="108">
        <f>'Прил.№10'!F422</f>
        <v>5</v>
      </c>
      <c r="F426" s="108">
        <f>'Прил.№10'!G422</f>
        <v>5</v>
      </c>
      <c r="G426" s="108">
        <f>'Прил.№10'!H422</f>
        <v>5</v>
      </c>
    </row>
    <row r="427" spans="1:7" ht="22.5">
      <c r="A427" s="9" t="s">
        <v>13</v>
      </c>
      <c r="B427" s="39" t="s">
        <v>899</v>
      </c>
      <c r="C427" s="9"/>
      <c r="D427" s="44" t="s">
        <v>900</v>
      </c>
      <c r="E427" s="108">
        <f>E428</f>
        <v>5</v>
      </c>
      <c r="F427" s="108">
        <f aca="true" t="shared" si="65" ref="F427:G430">F428</f>
        <v>5</v>
      </c>
      <c r="G427" s="108">
        <f t="shared" si="65"/>
        <v>5</v>
      </c>
    </row>
    <row r="428" spans="1:7" ht="22.5">
      <c r="A428" s="9" t="s">
        <v>13</v>
      </c>
      <c r="B428" s="39" t="s">
        <v>901</v>
      </c>
      <c r="C428" s="9"/>
      <c r="D428" s="32" t="s">
        <v>902</v>
      </c>
      <c r="E428" s="108">
        <f>E429</f>
        <v>5</v>
      </c>
      <c r="F428" s="108">
        <f t="shared" si="65"/>
        <v>5</v>
      </c>
      <c r="G428" s="108">
        <f t="shared" si="65"/>
        <v>5</v>
      </c>
    </row>
    <row r="429" spans="1:7" ht="12.75">
      <c r="A429" s="9" t="s">
        <v>13</v>
      </c>
      <c r="B429" s="39" t="s">
        <v>903</v>
      </c>
      <c r="C429" s="9"/>
      <c r="D429" s="31" t="s">
        <v>362</v>
      </c>
      <c r="E429" s="108">
        <f>E430</f>
        <v>5</v>
      </c>
      <c r="F429" s="108">
        <f t="shared" si="65"/>
        <v>5</v>
      </c>
      <c r="G429" s="108">
        <f t="shared" si="65"/>
        <v>5</v>
      </c>
    </row>
    <row r="430" spans="1:7" ht="12.75">
      <c r="A430" s="9" t="s">
        <v>13</v>
      </c>
      <c r="B430" s="39" t="s">
        <v>904</v>
      </c>
      <c r="C430" s="9"/>
      <c r="D430" s="32" t="s">
        <v>909</v>
      </c>
      <c r="E430" s="108">
        <f>E431</f>
        <v>5</v>
      </c>
      <c r="F430" s="108">
        <f t="shared" si="65"/>
        <v>5</v>
      </c>
      <c r="G430" s="108">
        <f t="shared" si="65"/>
        <v>5</v>
      </c>
    </row>
    <row r="431" spans="1:7" ht="22.5">
      <c r="A431" s="9" t="s">
        <v>13</v>
      </c>
      <c r="B431" s="39" t="s">
        <v>904</v>
      </c>
      <c r="C431" s="9" t="s">
        <v>95</v>
      </c>
      <c r="D431" s="32" t="s">
        <v>533</v>
      </c>
      <c r="E431" s="108">
        <f>'Прил.№10'!F427</f>
        <v>5</v>
      </c>
      <c r="F431" s="108">
        <f>'Прил.№10'!G427</f>
        <v>5</v>
      </c>
      <c r="G431" s="108">
        <f>'Прил.№10'!H427</f>
        <v>5</v>
      </c>
    </row>
    <row r="432" spans="1:7" ht="33.75">
      <c r="A432" s="9" t="s">
        <v>13</v>
      </c>
      <c r="B432" s="93">
        <v>1200000000</v>
      </c>
      <c r="C432" s="9"/>
      <c r="D432" s="34" t="s">
        <v>935</v>
      </c>
      <c r="E432" s="108">
        <f>E433</f>
        <v>1068.1</v>
      </c>
      <c r="F432" s="108">
        <f aca="true" t="shared" si="66" ref="F432:G435">F433</f>
        <v>1068.1</v>
      </c>
      <c r="G432" s="108">
        <f t="shared" si="66"/>
        <v>1068.1</v>
      </c>
    </row>
    <row r="433" spans="1:7" ht="22.5">
      <c r="A433" s="9" t="s">
        <v>13</v>
      </c>
      <c r="B433" s="93">
        <v>1250000000</v>
      </c>
      <c r="C433" s="9"/>
      <c r="D433" s="45" t="s">
        <v>171</v>
      </c>
      <c r="E433" s="108">
        <f>E434</f>
        <v>1068.1</v>
      </c>
      <c r="F433" s="108">
        <f t="shared" si="66"/>
        <v>1068.1</v>
      </c>
      <c r="G433" s="108">
        <f t="shared" si="66"/>
        <v>1068.1</v>
      </c>
    </row>
    <row r="434" spans="1:7" ht="22.5">
      <c r="A434" s="9" t="s">
        <v>13</v>
      </c>
      <c r="B434" s="93">
        <v>1250100000</v>
      </c>
      <c r="C434" s="9"/>
      <c r="D434" s="34" t="s">
        <v>347</v>
      </c>
      <c r="E434" s="108">
        <f>E435+E439</f>
        <v>1068.1</v>
      </c>
      <c r="F434" s="108">
        <f>F435+F439</f>
        <v>1068.1</v>
      </c>
      <c r="G434" s="108">
        <f>G435+G439</f>
        <v>1068.1</v>
      </c>
    </row>
    <row r="435" spans="1:7" ht="33.75">
      <c r="A435" s="9" t="s">
        <v>13</v>
      </c>
      <c r="B435" s="93" t="s">
        <v>392</v>
      </c>
      <c r="C435" s="9"/>
      <c r="D435" s="32" t="s">
        <v>417</v>
      </c>
      <c r="E435" s="108">
        <f>E436</f>
        <v>200</v>
      </c>
      <c r="F435" s="108">
        <f t="shared" si="66"/>
        <v>200</v>
      </c>
      <c r="G435" s="108">
        <f t="shared" si="66"/>
        <v>200</v>
      </c>
    </row>
    <row r="436" spans="1:7" ht="22.5">
      <c r="A436" s="9" t="s">
        <v>13</v>
      </c>
      <c r="B436" s="93" t="s">
        <v>393</v>
      </c>
      <c r="C436" s="9"/>
      <c r="D436" s="34" t="s">
        <v>348</v>
      </c>
      <c r="E436" s="108">
        <f>E437+E438</f>
        <v>200</v>
      </c>
      <c r="F436" s="108">
        <f>F437+F438</f>
        <v>200</v>
      </c>
      <c r="G436" s="108">
        <f>G437+G438</f>
        <v>200</v>
      </c>
    </row>
    <row r="437" spans="1:7" ht="22.5">
      <c r="A437" s="9" t="s">
        <v>13</v>
      </c>
      <c r="B437" s="93" t="s">
        <v>393</v>
      </c>
      <c r="C437" s="9" t="s">
        <v>95</v>
      </c>
      <c r="D437" s="32" t="s">
        <v>533</v>
      </c>
      <c r="E437" s="108">
        <f>'Прил.№10'!F653</f>
        <v>0</v>
      </c>
      <c r="F437" s="108">
        <f>'Прил.№10'!G653</f>
        <v>0</v>
      </c>
      <c r="G437" s="108">
        <f>'Прил.№10'!H653</f>
        <v>0</v>
      </c>
    </row>
    <row r="438" spans="1:7" ht="22.5">
      <c r="A438" s="9" t="s">
        <v>13</v>
      </c>
      <c r="B438" s="93" t="s">
        <v>393</v>
      </c>
      <c r="C438" s="9" t="s">
        <v>137</v>
      </c>
      <c r="D438" s="32" t="s">
        <v>450</v>
      </c>
      <c r="E438" s="108">
        <f>'Прил.№10'!F654</f>
        <v>200</v>
      </c>
      <c r="F438" s="108">
        <f>'Прил.№10'!G654</f>
        <v>200</v>
      </c>
      <c r="G438" s="108">
        <f>'Прил.№10'!H654</f>
        <v>200</v>
      </c>
    </row>
    <row r="439" spans="1:7" ht="22.5">
      <c r="A439" s="9" t="s">
        <v>13</v>
      </c>
      <c r="B439" s="93">
        <v>1250110000</v>
      </c>
      <c r="C439" s="9"/>
      <c r="D439" s="31" t="s">
        <v>373</v>
      </c>
      <c r="E439" s="108">
        <f>E440</f>
        <v>868.1</v>
      </c>
      <c r="F439" s="108">
        <f>F440</f>
        <v>868.1</v>
      </c>
      <c r="G439" s="108">
        <f>G440</f>
        <v>868.1</v>
      </c>
    </row>
    <row r="440" spans="1:7" ht="12.75">
      <c r="A440" s="9" t="s">
        <v>13</v>
      </c>
      <c r="B440" s="93">
        <v>1250110240</v>
      </c>
      <c r="C440" s="9"/>
      <c r="D440" s="32" t="s">
        <v>803</v>
      </c>
      <c r="E440" s="108">
        <f>E442+E441</f>
        <v>868.1</v>
      </c>
      <c r="F440" s="108">
        <f>F442+F441</f>
        <v>868.1</v>
      </c>
      <c r="G440" s="108">
        <f>G442+G441</f>
        <v>868.1</v>
      </c>
    </row>
    <row r="441" spans="1:7" ht="22.5">
      <c r="A441" s="9" t="s">
        <v>13</v>
      </c>
      <c r="B441" s="93">
        <v>1250110240</v>
      </c>
      <c r="C441" s="9" t="s">
        <v>95</v>
      </c>
      <c r="D441" s="34" t="s">
        <v>96</v>
      </c>
      <c r="E441" s="108">
        <f>'Прил.№10'!F657</f>
        <v>35.58</v>
      </c>
      <c r="F441" s="108">
        <f>'Прил.№10'!G657</f>
        <v>35.58</v>
      </c>
      <c r="G441" s="108">
        <f>'Прил.№10'!H657</f>
        <v>35.58</v>
      </c>
    </row>
    <row r="442" spans="1:7" ht="22.5">
      <c r="A442" s="9" t="s">
        <v>13</v>
      </c>
      <c r="B442" s="93">
        <v>1250110240</v>
      </c>
      <c r="C442" s="9" t="s">
        <v>137</v>
      </c>
      <c r="D442" s="32" t="s">
        <v>450</v>
      </c>
      <c r="E442" s="108">
        <f>'Прил.№10'!F658</f>
        <v>832.52</v>
      </c>
      <c r="F442" s="108">
        <f>'Прил.№10'!G658</f>
        <v>832.52</v>
      </c>
      <c r="G442" s="108">
        <f>'Прил.№10'!H658</f>
        <v>832.52</v>
      </c>
    </row>
    <row r="443" spans="1:7" ht="12.75">
      <c r="A443" s="37" t="s">
        <v>14</v>
      </c>
      <c r="B443" s="93"/>
      <c r="C443" s="16"/>
      <c r="D443" s="12" t="s">
        <v>15</v>
      </c>
      <c r="E443" s="103">
        <f>E444</f>
        <v>8388.1</v>
      </c>
      <c r="F443" s="103">
        <f>F444</f>
        <v>8340.5</v>
      </c>
      <c r="G443" s="103">
        <f>G444</f>
        <v>8040.5</v>
      </c>
    </row>
    <row r="444" spans="1:7" ht="33.75">
      <c r="A444" s="9" t="s">
        <v>14</v>
      </c>
      <c r="B444" s="39" t="s">
        <v>230</v>
      </c>
      <c r="C444" s="9"/>
      <c r="D444" s="34" t="s">
        <v>935</v>
      </c>
      <c r="E444" s="105">
        <f>E461+E445+E456</f>
        <v>8388.1</v>
      </c>
      <c r="F444" s="105">
        <f>F461+F445+F456</f>
        <v>8340.5</v>
      </c>
      <c r="G444" s="105">
        <f>G461+G445+G456</f>
        <v>8040.5</v>
      </c>
    </row>
    <row r="445" spans="1:7" ht="22.5">
      <c r="A445" s="9" t="s">
        <v>14</v>
      </c>
      <c r="B445" s="93">
        <v>1230000000</v>
      </c>
      <c r="C445" s="36"/>
      <c r="D445" s="43" t="s">
        <v>170</v>
      </c>
      <c r="E445" s="105">
        <f>E446</f>
        <v>157.6</v>
      </c>
      <c r="F445" s="105">
        <f aca="true" t="shared" si="67" ref="F445:G448">F446</f>
        <v>157.6</v>
      </c>
      <c r="G445" s="105">
        <f t="shared" si="67"/>
        <v>157.6</v>
      </c>
    </row>
    <row r="446" spans="1:7" ht="33.75">
      <c r="A446" s="9" t="s">
        <v>14</v>
      </c>
      <c r="B446" s="93">
        <v>1230200000</v>
      </c>
      <c r="C446" s="9"/>
      <c r="D446" s="34" t="s">
        <v>352</v>
      </c>
      <c r="E446" s="105">
        <f>E447+E450+E453</f>
        <v>157.6</v>
      </c>
      <c r="F446" s="105">
        <f>F447+F450+F453</f>
        <v>157.6</v>
      </c>
      <c r="G446" s="105">
        <f>G447+G450+G453</f>
        <v>157.6</v>
      </c>
    </row>
    <row r="447" spans="1:7" ht="12.75">
      <c r="A447" s="9" t="s">
        <v>14</v>
      </c>
      <c r="B447" s="93">
        <v>1230220000</v>
      </c>
      <c r="C447" s="9"/>
      <c r="D447" s="31" t="s">
        <v>362</v>
      </c>
      <c r="E447" s="105">
        <f>E448</f>
        <v>90</v>
      </c>
      <c r="F447" s="105">
        <f t="shared" si="67"/>
        <v>90</v>
      </c>
      <c r="G447" s="105">
        <f t="shared" si="67"/>
        <v>90</v>
      </c>
    </row>
    <row r="448" spans="1:7" ht="22.5">
      <c r="A448" s="9" t="s">
        <v>14</v>
      </c>
      <c r="B448" s="93">
        <v>1230220010</v>
      </c>
      <c r="C448" s="9"/>
      <c r="D448" s="34" t="s">
        <v>351</v>
      </c>
      <c r="E448" s="105">
        <f>E449</f>
        <v>90</v>
      </c>
      <c r="F448" s="105">
        <f t="shared" si="67"/>
        <v>90</v>
      </c>
      <c r="G448" s="105">
        <f t="shared" si="67"/>
        <v>90</v>
      </c>
    </row>
    <row r="449" spans="1:7" ht="22.5">
      <c r="A449" s="9" t="s">
        <v>14</v>
      </c>
      <c r="B449" s="93">
        <v>1230220010</v>
      </c>
      <c r="C449" s="9" t="s">
        <v>95</v>
      </c>
      <c r="D449" s="32" t="s">
        <v>533</v>
      </c>
      <c r="E449" s="105">
        <f>'Прил.№10'!F665</f>
        <v>90</v>
      </c>
      <c r="F449" s="105">
        <f>'Прил.№10'!G665</f>
        <v>90</v>
      </c>
      <c r="G449" s="105">
        <f>'Прил.№10'!H665</f>
        <v>90</v>
      </c>
    </row>
    <row r="450" spans="1:7" ht="22.5">
      <c r="A450" s="9" t="s">
        <v>14</v>
      </c>
      <c r="B450" s="93">
        <v>1230210000</v>
      </c>
      <c r="C450" s="9"/>
      <c r="D450" s="31" t="s">
        <v>373</v>
      </c>
      <c r="E450" s="105">
        <f aca="true" t="shared" si="68" ref="E450:G451">E451</f>
        <v>57.6</v>
      </c>
      <c r="F450" s="105">
        <f t="shared" si="68"/>
        <v>57.6</v>
      </c>
      <c r="G450" s="105">
        <f t="shared" si="68"/>
        <v>57.6</v>
      </c>
    </row>
    <row r="451" spans="1:7" ht="22.5">
      <c r="A451" s="9" t="s">
        <v>14</v>
      </c>
      <c r="B451" s="93">
        <v>1230211080</v>
      </c>
      <c r="C451" s="9"/>
      <c r="D451" s="32" t="s">
        <v>806</v>
      </c>
      <c r="E451" s="105">
        <f t="shared" si="68"/>
        <v>57.6</v>
      </c>
      <c r="F451" s="105">
        <f t="shared" si="68"/>
        <v>57.6</v>
      </c>
      <c r="G451" s="105">
        <f t="shared" si="68"/>
        <v>57.6</v>
      </c>
    </row>
    <row r="452" spans="1:7" ht="22.5">
      <c r="A452" s="9" t="s">
        <v>14</v>
      </c>
      <c r="B452" s="93">
        <v>1230211080</v>
      </c>
      <c r="C452" s="9" t="s">
        <v>95</v>
      </c>
      <c r="D452" s="32" t="s">
        <v>533</v>
      </c>
      <c r="E452" s="105">
        <f>'Прил.№10'!F668</f>
        <v>57.6</v>
      </c>
      <c r="F452" s="105">
        <f>'Прил.№10'!G668</f>
        <v>57.6</v>
      </c>
      <c r="G452" s="105">
        <f>'Прил.№10'!H668</f>
        <v>57.6</v>
      </c>
    </row>
    <row r="453" spans="1:7" ht="33.75">
      <c r="A453" s="9" t="s">
        <v>14</v>
      </c>
      <c r="B453" s="93" t="s">
        <v>804</v>
      </c>
      <c r="C453" s="9"/>
      <c r="D453" s="32" t="s">
        <v>417</v>
      </c>
      <c r="E453" s="105">
        <f aca="true" t="shared" si="69" ref="E453:G454">E454</f>
        <v>10</v>
      </c>
      <c r="F453" s="105">
        <f t="shared" si="69"/>
        <v>10</v>
      </c>
      <c r="G453" s="105">
        <f t="shared" si="69"/>
        <v>10</v>
      </c>
    </row>
    <row r="454" spans="1:7" ht="33.75">
      <c r="A454" s="9" t="s">
        <v>14</v>
      </c>
      <c r="B454" s="93" t="s">
        <v>805</v>
      </c>
      <c r="C454" s="9"/>
      <c r="D454" s="32" t="s">
        <v>807</v>
      </c>
      <c r="E454" s="105">
        <f t="shared" si="69"/>
        <v>10</v>
      </c>
      <c r="F454" s="105">
        <f t="shared" si="69"/>
        <v>10</v>
      </c>
      <c r="G454" s="105">
        <f t="shared" si="69"/>
        <v>10</v>
      </c>
    </row>
    <row r="455" spans="1:7" ht="22.5">
      <c r="A455" s="9" t="s">
        <v>14</v>
      </c>
      <c r="B455" s="93" t="s">
        <v>805</v>
      </c>
      <c r="C455" s="9" t="s">
        <v>95</v>
      </c>
      <c r="D455" s="32" t="s">
        <v>533</v>
      </c>
      <c r="E455" s="105">
        <f>'Прил.№10'!F671</f>
        <v>10</v>
      </c>
      <c r="F455" s="105">
        <f>'Прил.№10'!G671</f>
        <v>10</v>
      </c>
      <c r="G455" s="105">
        <f>'Прил.№10'!H671</f>
        <v>10</v>
      </c>
    </row>
    <row r="456" spans="1:7" ht="22.5">
      <c r="A456" s="9" t="s">
        <v>14</v>
      </c>
      <c r="B456" s="39" t="s">
        <v>146</v>
      </c>
      <c r="C456" s="9"/>
      <c r="D456" s="47" t="s">
        <v>139</v>
      </c>
      <c r="E456" s="105">
        <f aca="true" t="shared" si="70" ref="E456:G457">E457</f>
        <v>20</v>
      </c>
      <c r="F456" s="105">
        <f t="shared" si="70"/>
        <v>20</v>
      </c>
      <c r="G456" s="105">
        <f t="shared" si="70"/>
        <v>20</v>
      </c>
    </row>
    <row r="457" spans="1:7" ht="45">
      <c r="A457" s="9" t="s">
        <v>14</v>
      </c>
      <c r="B457" s="39" t="s">
        <v>147</v>
      </c>
      <c r="C457" s="9"/>
      <c r="D457" s="46" t="s">
        <v>354</v>
      </c>
      <c r="E457" s="105">
        <f t="shared" si="70"/>
        <v>20</v>
      </c>
      <c r="F457" s="105">
        <f t="shared" si="70"/>
        <v>20</v>
      </c>
      <c r="G457" s="105">
        <f t="shared" si="70"/>
        <v>20</v>
      </c>
    </row>
    <row r="458" spans="1:7" ht="12.75">
      <c r="A458" s="9" t="s">
        <v>14</v>
      </c>
      <c r="B458" s="39" t="s">
        <v>148</v>
      </c>
      <c r="C458" s="9"/>
      <c r="D458" s="31" t="s">
        <v>362</v>
      </c>
      <c r="E458" s="105">
        <f aca="true" t="shared" si="71" ref="E458:G459">E459</f>
        <v>20</v>
      </c>
      <c r="F458" s="105">
        <f t="shared" si="71"/>
        <v>20</v>
      </c>
      <c r="G458" s="105">
        <f t="shared" si="71"/>
        <v>20</v>
      </c>
    </row>
    <row r="459" spans="1:7" ht="22.5">
      <c r="A459" s="9" t="s">
        <v>14</v>
      </c>
      <c r="B459" s="39" t="s">
        <v>149</v>
      </c>
      <c r="C459" s="9"/>
      <c r="D459" s="46" t="s">
        <v>452</v>
      </c>
      <c r="E459" s="105">
        <f t="shared" si="71"/>
        <v>20</v>
      </c>
      <c r="F459" s="105">
        <f t="shared" si="71"/>
        <v>20</v>
      </c>
      <c r="G459" s="105">
        <f t="shared" si="71"/>
        <v>20</v>
      </c>
    </row>
    <row r="460" spans="1:7" ht="22.5">
      <c r="A460" s="9" t="s">
        <v>14</v>
      </c>
      <c r="B460" s="39" t="s">
        <v>149</v>
      </c>
      <c r="C460" s="9" t="s">
        <v>95</v>
      </c>
      <c r="D460" s="32" t="s">
        <v>533</v>
      </c>
      <c r="E460" s="105">
        <f>'Прил.№10'!F676</f>
        <v>20</v>
      </c>
      <c r="F460" s="105">
        <f>'Прил.№10'!G676</f>
        <v>20</v>
      </c>
      <c r="G460" s="105">
        <f>'Прил.№10'!H676</f>
        <v>20</v>
      </c>
    </row>
    <row r="461" spans="1:7" ht="12.75">
      <c r="A461" s="9" t="s">
        <v>14</v>
      </c>
      <c r="B461" s="39" t="s">
        <v>150</v>
      </c>
      <c r="C461" s="9"/>
      <c r="D461" s="46" t="s">
        <v>166</v>
      </c>
      <c r="E461" s="105">
        <f aca="true" t="shared" si="72" ref="E461:G462">E462</f>
        <v>8210.5</v>
      </c>
      <c r="F461" s="105">
        <f t="shared" si="72"/>
        <v>8162.9</v>
      </c>
      <c r="G461" s="105">
        <f t="shared" si="72"/>
        <v>7862.9</v>
      </c>
    </row>
    <row r="462" spans="1:7" ht="33.75">
      <c r="A462" s="9" t="s">
        <v>14</v>
      </c>
      <c r="B462" s="39" t="s">
        <v>151</v>
      </c>
      <c r="C462" s="9"/>
      <c r="D462" s="32" t="s">
        <v>152</v>
      </c>
      <c r="E462" s="105">
        <f t="shared" si="72"/>
        <v>8210.5</v>
      </c>
      <c r="F462" s="105">
        <f t="shared" si="72"/>
        <v>8162.9</v>
      </c>
      <c r="G462" s="105">
        <f t="shared" si="72"/>
        <v>7862.9</v>
      </c>
    </row>
    <row r="463" spans="1:7" ht="12.75">
      <c r="A463" s="9" t="s">
        <v>14</v>
      </c>
      <c r="B463" s="39" t="s">
        <v>153</v>
      </c>
      <c r="C463" s="9"/>
      <c r="D463" s="31" t="s">
        <v>362</v>
      </c>
      <c r="E463" s="105">
        <f>E464+E466</f>
        <v>8210.5</v>
      </c>
      <c r="F463" s="105">
        <f>F464+F466</f>
        <v>8162.9</v>
      </c>
      <c r="G463" s="105">
        <f>G464+G466</f>
        <v>7862.9</v>
      </c>
    </row>
    <row r="464" spans="1:7" ht="12.75">
      <c r="A464" s="9" t="s">
        <v>14</v>
      </c>
      <c r="B464" s="39" t="s">
        <v>154</v>
      </c>
      <c r="C464" s="9"/>
      <c r="D464" s="32" t="s">
        <v>456</v>
      </c>
      <c r="E464" s="105">
        <f>E465</f>
        <v>1134.5</v>
      </c>
      <c r="F464" s="105">
        <f>F465</f>
        <v>1086.9</v>
      </c>
      <c r="G464" s="105">
        <f>G465</f>
        <v>1086.9</v>
      </c>
    </row>
    <row r="465" spans="1:7" ht="45">
      <c r="A465" s="9" t="s">
        <v>14</v>
      </c>
      <c r="B465" s="39" t="s">
        <v>154</v>
      </c>
      <c r="C465" s="9" t="s">
        <v>93</v>
      </c>
      <c r="D465" s="32" t="s">
        <v>94</v>
      </c>
      <c r="E465" s="105">
        <f>'Прил.№10'!F681</f>
        <v>1134.5</v>
      </c>
      <c r="F465" s="105">
        <f>'Прил.№10'!G681</f>
        <v>1086.9</v>
      </c>
      <c r="G465" s="105">
        <f>'Прил.№10'!H681</f>
        <v>1086.9</v>
      </c>
    </row>
    <row r="466" spans="1:7" ht="33.75">
      <c r="A466" s="9" t="s">
        <v>14</v>
      </c>
      <c r="B466" s="39" t="s">
        <v>155</v>
      </c>
      <c r="C466" s="9"/>
      <c r="D466" s="32" t="s">
        <v>141</v>
      </c>
      <c r="E466" s="105">
        <f>E467+E468+E469</f>
        <v>7076</v>
      </c>
      <c r="F466" s="105">
        <f>F467+F468+F469</f>
        <v>7076</v>
      </c>
      <c r="G466" s="105">
        <f>G467+G468+G469</f>
        <v>6776</v>
      </c>
    </row>
    <row r="467" spans="1:7" ht="45">
      <c r="A467" s="9" t="s">
        <v>14</v>
      </c>
      <c r="B467" s="39" t="s">
        <v>155</v>
      </c>
      <c r="C467" s="9" t="s">
        <v>93</v>
      </c>
      <c r="D467" s="32" t="s">
        <v>94</v>
      </c>
      <c r="E467" s="105">
        <f>'Прил.№10'!F683</f>
        <v>5208</v>
      </c>
      <c r="F467" s="105">
        <f>'Прил.№10'!G683</f>
        <v>5208</v>
      </c>
      <c r="G467" s="105">
        <f>'Прил.№10'!H683</f>
        <v>5208</v>
      </c>
    </row>
    <row r="468" spans="1:7" ht="22.5">
      <c r="A468" s="9" t="s">
        <v>14</v>
      </c>
      <c r="B468" s="39" t="s">
        <v>155</v>
      </c>
      <c r="C468" s="9" t="s">
        <v>95</v>
      </c>
      <c r="D468" s="32" t="s">
        <v>533</v>
      </c>
      <c r="E468" s="105">
        <f>'Прил.№10'!F684</f>
        <v>1848</v>
      </c>
      <c r="F468" s="105">
        <f>'Прил.№10'!G684</f>
        <v>1848</v>
      </c>
      <c r="G468" s="105">
        <f>'Прил.№10'!H684</f>
        <v>1548</v>
      </c>
    </row>
    <row r="469" spans="1:7" ht="12.75">
      <c r="A469" s="9" t="s">
        <v>14</v>
      </c>
      <c r="B469" s="39" t="s">
        <v>155</v>
      </c>
      <c r="C469" s="9" t="s">
        <v>135</v>
      </c>
      <c r="D469" s="31" t="s">
        <v>136</v>
      </c>
      <c r="E469" s="108">
        <f>'Прил.№10'!F685</f>
        <v>20</v>
      </c>
      <c r="F469" s="108">
        <f>'Прил.№10'!G685</f>
        <v>20</v>
      </c>
      <c r="G469" s="108">
        <f>'Прил.№10'!H685</f>
        <v>20</v>
      </c>
    </row>
    <row r="470" spans="1:7" ht="45" hidden="1">
      <c r="A470" s="9" t="s">
        <v>14</v>
      </c>
      <c r="B470" s="39" t="s">
        <v>156</v>
      </c>
      <c r="C470" s="9"/>
      <c r="D470" s="32" t="s">
        <v>356</v>
      </c>
      <c r="E470" s="105" t="e">
        <f aca="true" t="shared" si="73" ref="E470:G471">E471</f>
        <v>#REF!</v>
      </c>
      <c r="F470" s="105" t="e">
        <f t="shared" si="73"/>
        <v>#REF!</v>
      </c>
      <c r="G470" s="105" t="e">
        <f t="shared" si="73"/>
        <v>#REF!</v>
      </c>
    </row>
    <row r="471" spans="1:7" ht="22.5" hidden="1">
      <c r="A471" s="9" t="s">
        <v>14</v>
      </c>
      <c r="B471" s="39" t="s">
        <v>157</v>
      </c>
      <c r="C471" s="9"/>
      <c r="D471" s="34" t="s">
        <v>144</v>
      </c>
      <c r="E471" s="105" t="e">
        <f t="shared" si="73"/>
        <v>#REF!</v>
      </c>
      <c r="F471" s="105" t="e">
        <f t="shared" si="73"/>
        <v>#REF!</v>
      </c>
      <c r="G471" s="105" t="e">
        <f t="shared" si="73"/>
        <v>#REF!</v>
      </c>
    </row>
    <row r="472" spans="1:7" ht="22.5" hidden="1">
      <c r="A472" s="9" t="s">
        <v>14</v>
      </c>
      <c r="B472" s="39" t="s">
        <v>157</v>
      </c>
      <c r="C472" s="9" t="s">
        <v>95</v>
      </c>
      <c r="D472" s="32" t="s">
        <v>533</v>
      </c>
      <c r="E472" s="105" t="e">
        <f>'Прил.№10'!#REF!</f>
        <v>#REF!</v>
      </c>
      <c r="F472" s="105" t="e">
        <f>'Прил.№10'!#REF!</f>
        <v>#REF!</v>
      </c>
      <c r="G472" s="105" t="e">
        <f>'Прил.№10'!#REF!</f>
        <v>#REF!</v>
      </c>
    </row>
    <row r="473" spans="1:7" ht="12.75">
      <c r="A473" s="37" t="s">
        <v>16</v>
      </c>
      <c r="B473" s="37"/>
      <c r="C473" s="16"/>
      <c r="D473" s="12" t="str">
        <f>'Прил.№10'!E428</f>
        <v>Культура, кинематография</v>
      </c>
      <c r="E473" s="103">
        <f>E474+E552</f>
        <v>40194.700000000004</v>
      </c>
      <c r="F473" s="103">
        <f>F474+F552</f>
        <v>39668.600000000006</v>
      </c>
      <c r="G473" s="103">
        <f>G474+G552</f>
        <v>38368.600000000006</v>
      </c>
    </row>
    <row r="474" spans="1:7" ht="12.75">
      <c r="A474" s="37" t="s">
        <v>46</v>
      </c>
      <c r="B474" s="37"/>
      <c r="C474" s="16"/>
      <c r="D474" s="18" t="s">
        <v>47</v>
      </c>
      <c r="E474" s="103">
        <f>E475</f>
        <v>31892.300000000003</v>
      </c>
      <c r="F474" s="103">
        <f>F475</f>
        <v>31392.300000000003</v>
      </c>
      <c r="G474" s="103">
        <f>G475</f>
        <v>30292.300000000003</v>
      </c>
    </row>
    <row r="475" spans="1:7" s="5" customFormat="1" ht="22.5">
      <c r="A475" s="9" t="s">
        <v>46</v>
      </c>
      <c r="B475" s="39" t="s">
        <v>247</v>
      </c>
      <c r="C475" s="9"/>
      <c r="D475" s="32" t="s">
        <v>931</v>
      </c>
      <c r="E475" s="105">
        <f>E476+E515+E542</f>
        <v>31892.300000000003</v>
      </c>
      <c r="F475" s="105">
        <f>F476+F515+F542</f>
        <v>31392.300000000003</v>
      </c>
      <c r="G475" s="105">
        <f>G476+G515+G542</f>
        <v>30292.300000000003</v>
      </c>
    </row>
    <row r="476" spans="1:7" ht="22.5">
      <c r="A476" s="9" t="s">
        <v>46</v>
      </c>
      <c r="B476" s="39" t="s">
        <v>192</v>
      </c>
      <c r="C476" s="9"/>
      <c r="D476" s="44" t="s">
        <v>461</v>
      </c>
      <c r="E476" s="105">
        <f>E477</f>
        <v>21531.2</v>
      </c>
      <c r="F476" s="105">
        <f>F477</f>
        <v>21031.2</v>
      </c>
      <c r="G476" s="105">
        <f>G477</f>
        <v>20231.2</v>
      </c>
    </row>
    <row r="477" spans="1:7" ht="12.75">
      <c r="A477" s="9" t="s">
        <v>46</v>
      </c>
      <c r="B477" s="39" t="s">
        <v>193</v>
      </c>
      <c r="C477" s="9"/>
      <c r="D477" s="32" t="s">
        <v>462</v>
      </c>
      <c r="E477" s="105">
        <f>E482+E507+E478+E503</f>
        <v>21531.2</v>
      </c>
      <c r="F477" s="105">
        <f>F482+F507+F478+F503</f>
        <v>21031.2</v>
      </c>
      <c r="G477" s="105">
        <f>G482+G507+G478+G503</f>
        <v>20231.2</v>
      </c>
    </row>
    <row r="478" spans="1:7" ht="22.5">
      <c r="A478" s="9" t="s">
        <v>46</v>
      </c>
      <c r="B478" s="39" t="s">
        <v>820</v>
      </c>
      <c r="C478" s="9"/>
      <c r="D478" s="31" t="s">
        <v>373</v>
      </c>
      <c r="E478" s="105">
        <f>E479</f>
        <v>3948</v>
      </c>
      <c r="F478" s="105">
        <f>F479</f>
        <v>3948</v>
      </c>
      <c r="G478" s="105">
        <f>G479</f>
        <v>3948</v>
      </c>
    </row>
    <row r="479" spans="1:7" ht="33.75">
      <c r="A479" s="9" t="s">
        <v>46</v>
      </c>
      <c r="B479" s="39" t="s">
        <v>841</v>
      </c>
      <c r="C479" s="9"/>
      <c r="D479" s="31" t="s">
        <v>821</v>
      </c>
      <c r="E479" s="105">
        <f>E480+E481</f>
        <v>3948</v>
      </c>
      <c r="F479" s="105">
        <f>F480+F481</f>
        <v>3948</v>
      </c>
      <c r="G479" s="105">
        <f>G480+G481</f>
        <v>3948</v>
      </c>
    </row>
    <row r="480" spans="1:7" ht="45">
      <c r="A480" s="9" t="s">
        <v>46</v>
      </c>
      <c r="B480" s="39" t="s">
        <v>841</v>
      </c>
      <c r="C480" s="9" t="s">
        <v>93</v>
      </c>
      <c r="D480" s="32" t="s">
        <v>94</v>
      </c>
      <c r="E480" s="105">
        <f>'Прил.№10'!F435</f>
        <v>2720.5</v>
      </c>
      <c r="F480" s="105">
        <f>'Прил.№10'!G435</f>
        <v>2720.5</v>
      </c>
      <c r="G480" s="105">
        <f>'Прил.№10'!H435</f>
        <v>2720.5</v>
      </c>
    </row>
    <row r="481" spans="1:7" ht="22.5">
      <c r="A481" s="9" t="s">
        <v>46</v>
      </c>
      <c r="B481" s="39" t="s">
        <v>841</v>
      </c>
      <c r="C481" s="9" t="s">
        <v>137</v>
      </c>
      <c r="D481" s="32" t="s">
        <v>450</v>
      </c>
      <c r="E481" s="105">
        <f>'Прил.№10'!F436</f>
        <v>1227.5</v>
      </c>
      <c r="F481" s="105">
        <f>'Прил.№10'!G436</f>
        <v>1227.5</v>
      </c>
      <c r="G481" s="105">
        <f>'Прил.№10'!H436</f>
        <v>1227.5</v>
      </c>
    </row>
    <row r="482" spans="1:7" ht="12.75">
      <c r="A482" s="9" t="s">
        <v>46</v>
      </c>
      <c r="B482" s="39" t="s">
        <v>194</v>
      </c>
      <c r="C482" s="9"/>
      <c r="D482" s="31" t="s">
        <v>362</v>
      </c>
      <c r="E482" s="105">
        <f>E483+E493+E497+E487+E490+E500+E485</f>
        <v>17543.2</v>
      </c>
      <c r="F482" s="105">
        <f>F483+F493+F497+F487+F490+F500+F485</f>
        <v>17043.2</v>
      </c>
      <c r="G482" s="105">
        <f>G483+G493+G497+G487+G490+G500+G485</f>
        <v>16243.2</v>
      </c>
    </row>
    <row r="483" spans="1:7" ht="33.75">
      <c r="A483" s="9" t="s">
        <v>46</v>
      </c>
      <c r="B483" s="39" t="s">
        <v>195</v>
      </c>
      <c r="C483" s="9"/>
      <c r="D483" s="32" t="s">
        <v>469</v>
      </c>
      <c r="E483" s="105">
        <f>E484</f>
        <v>6745.8</v>
      </c>
      <c r="F483" s="105">
        <f>F484</f>
        <v>6745.8</v>
      </c>
      <c r="G483" s="105">
        <f>G484</f>
        <v>6245.8</v>
      </c>
    </row>
    <row r="484" spans="1:7" ht="22.5">
      <c r="A484" s="9" t="s">
        <v>46</v>
      </c>
      <c r="B484" s="39" t="s">
        <v>195</v>
      </c>
      <c r="C484" s="9" t="s">
        <v>137</v>
      </c>
      <c r="D484" s="32" t="s">
        <v>450</v>
      </c>
      <c r="E484" s="105">
        <f>'Прил.№10'!F439</f>
        <v>6745.8</v>
      </c>
      <c r="F484" s="105">
        <f>'Прил.№10'!G439</f>
        <v>6745.8</v>
      </c>
      <c r="G484" s="105">
        <f>'Прил.№10'!H439</f>
        <v>6245.8</v>
      </c>
    </row>
    <row r="485" spans="1:7" ht="45">
      <c r="A485" s="9" t="s">
        <v>46</v>
      </c>
      <c r="B485" s="39" t="s">
        <v>529</v>
      </c>
      <c r="C485" s="9"/>
      <c r="D485" s="32" t="s">
        <v>35</v>
      </c>
      <c r="E485" s="105">
        <f>E486</f>
        <v>1000</v>
      </c>
      <c r="F485" s="105">
        <f>F486</f>
        <v>800</v>
      </c>
      <c r="G485" s="105">
        <f>G486</f>
        <v>800</v>
      </c>
    </row>
    <row r="486" spans="1:7" ht="21" customHeight="1">
      <c r="A486" s="9" t="s">
        <v>46</v>
      </c>
      <c r="B486" s="39" t="s">
        <v>529</v>
      </c>
      <c r="C486" s="9" t="s">
        <v>137</v>
      </c>
      <c r="D486" s="32" t="s">
        <v>450</v>
      </c>
      <c r="E486" s="105">
        <f>'Прил.№10'!F441</f>
        <v>1000</v>
      </c>
      <c r="F486" s="105">
        <f>'Прил.№10'!G441</f>
        <v>800</v>
      </c>
      <c r="G486" s="105">
        <f>'Прил.№10'!H441</f>
        <v>800</v>
      </c>
    </row>
    <row r="487" spans="1:7" ht="21" customHeight="1" hidden="1">
      <c r="A487" s="9" t="s">
        <v>46</v>
      </c>
      <c r="B487" s="39" t="s">
        <v>180</v>
      </c>
      <c r="C487" s="9"/>
      <c r="D487" s="34" t="s">
        <v>333</v>
      </c>
      <c r="E487" s="105">
        <f aca="true" t="shared" si="74" ref="E487:G488">E488</f>
        <v>0</v>
      </c>
      <c r="F487" s="105">
        <f t="shared" si="74"/>
        <v>0</v>
      </c>
      <c r="G487" s="105">
        <f t="shared" si="74"/>
        <v>0</v>
      </c>
    </row>
    <row r="488" spans="1:7" ht="21" customHeight="1" hidden="1">
      <c r="A488" s="9" t="s">
        <v>46</v>
      </c>
      <c r="B488" s="39" t="s">
        <v>181</v>
      </c>
      <c r="C488" s="9"/>
      <c r="D488" s="32" t="s">
        <v>182</v>
      </c>
      <c r="E488" s="105">
        <f t="shared" si="74"/>
        <v>0</v>
      </c>
      <c r="F488" s="105">
        <f t="shared" si="74"/>
        <v>0</v>
      </c>
      <c r="G488" s="105">
        <f t="shared" si="74"/>
        <v>0</v>
      </c>
    </row>
    <row r="489" spans="1:7" ht="21" customHeight="1" hidden="1">
      <c r="A489" s="9" t="s">
        <v>46</v>
      </c>
      <c r="B489" s="39" t="s">
        <v>181</v>
      </c>
      <c r="C489" s="9" t="s">
        <v>137</v>
      </c>
      <c r="D489" s="32" t="s">
        <v>450</v>
      </c>
      <c r="E489" s="105">
        <f>'Прил.№10'!F444</f>
        <v>0</v>
      </c>
      <c r="F489" s="105">
        <f>'Прил.№10'!G444</f>
        <v>0</v>
      </c>
      <c r="G489" s="105">
        <f>'Прил.№10'!H444</f>
        <v>0</v>
      </c>
    </row>
    <row r="490" spans="1:7" ht="21" customHeight="1" hidden="1">
      <c r="A490" s="9" t="s">
        <v>46</v>
      </c>
      <c r="B490" s="39" t="s">
        <v>183</v>
      </c>
      <c r="C490" s="9"/>
      <c r="D490" s="34" t="s">
        <v>52</v>
      </c>
      <c r="E490" s="105">
        <f aca="true" t="shared" si="75" ref="E490:G491">E491</f>
        <v>0</v>
      </c>
      <c r="F490" s="105">
        <f t="shared" si="75"/>
        <v>0</v>
      </c>
      <c r="G490" s="105">
        <f t="shared" si="75"/>
        <v>0</v>
      </c>
    </row>
    <row r="491" spans="1:7" ht="21" customHeight="1" hidden="1">
      <c r="A491" s="9" t="s">
        <v>46</v>
      </c>
      <c r="B491" s="39" t="s">
        <v>184</v>
      </c>
      <c r="C491" s="9"/>
      <c r="D491" s="32" t="s">
        <v>182</v>
      </c>
      <c r="E491" s="105">
        <f t="shared" si="75"/>
        <v>0</v>
      </c>
      <c r="F491" s="105">
        <f t="shared" si="75"/>
        <v>0</v>
      </c>
      <c r="G491" s="105">
        <f t="shared" si="75"/>
        <v>0</v>
      </c>
    </row>
    <row r="492" spans="1:7" ht="21" customHeight="1" hidden="1">
      <c r="A492" s="9" t="s">
        <v>46</v>
      </c>
      <c r="B492" s="39" t="s">
        <v>184</v>
      </c>
      <c r="C492" s="9" t="s">
        <v>137</v>
      </c>
      <c r="D492" s="32" t="s">
        <v>450</v>
      </c>
      <c r="E492" s="105">
        <f>'Прил.№10'!F447</f>
        <v>0</v>
      </c>
      <c r="F492" s="105">
        <f>'Прил.№10'!G447</f>
        <v>0</v>
      </c>
      <c r="G492" s="105">
        <f>'Прил.№10'!H447</f>
        <v>0</v>
      </c>
    </row>
    <row r="493" spans="1:7" ht="21" customHeight="1">
      <c r="A493" s="9" t="s">
        <v>46</v>
      </c>
      <c r="B493" s="39" t="s">
        <v>196</v>
      </c>
      <c r="C493" s="48"/>
      <c r="D493" s="46" t="s">
        <v>470</v>
      </c>
      <c r="E493" s="105">
        <f>E494+E495+E496</f>
        <v>8587.4</v>
      </c>
      <c r="F493" s="105">
        <f>F494+F495+F496</f>
        <v>8587.4</v>
      </c>
      <c r="G493" s="105">
        <f>G494+G495+G496</f>
        <v>8287.4</v>
      </c>
    </row>
    <row r="494" spans="1:7" ht="45">
      <c r="A494" s="9" t="s">
        <v>46</v>
      </c>
      <c r="B494" s="39" t="s">
        <v>196</v>
      </c>
      <c r="C494" s="9" t="s">
        <v>93</v>
      </c>
      <c r="D494" s="32" t="s">
        <v>94</v>
      </c>
      <c r="E494" s="108">
        <f>'Прил.№10'!F449</f>
        <v>5020</v>
      </c>
      <c r="F494" s="108">
        <f>'Прил.№10'!G449</f>
        <v>5020</v>
      </c>
      <c r="G494" s="108">
        <f>'Прил.№10'!H449</f>
        <v>5020</v>
      </c>
    </row>
    <row r="495" spans="1:7" ht="22.5">
      <c r="A495" s="9" t="s">
        <v>46</v>
      </c>
      <c r="B495" s="39" t="s">
        <v>196</v>
      </c>
      <c r="C495" s="9" t="s">
        <v>95</v>
      </c>
      <c r="D495" s="32" t="s">
        <v>533</v>
      </c>
      <c r="E495" s="108">
        <f>'Прил.№10'!F450</f>
        <v>3540.4</v>
      </c>
      <c r="F495" s="108">
        <f>'Прил.№10'!G450</f>
        <v>3540.4</v>
      </c>
      <c r="G495" s="108">
        <f>'Прил.№10'!H450</f>
        <v>3240.4</v>
      </c>
    </row>
    <row r="496" spans="1:7" ht="12" customHeight="1">
      <c r="A496" s="9" t="s">
        <v>46</v>
      </c>
      <c r="B496" s="39" t="s">
        <v>196</v>
      </c>
      <c r="C496" s="9" t="s">
        <v>135</v>
      </c>
      <c r="D496" s="31" t="s">
        <v>136</v>
      </c>
      <c r="E496" s="105">
        <f>'Прил.№10'!F451</f>
        <v>27</v>
      </c>
      <c r="F496" s="105">
        <f>'Прил.№10'!G451</f>
        <v>27</v>
      </c>
      <c r="G496" s="105">
        <f>'Прил.№10'!H451</f>
        <v>27</v>
      </c>
    </row>
    <row r="497" spans="1:7" ht="1.5" customHeight="1" hidden="1">
      <c r="A497" s="9" t="s">
        <v>46</v>
      </c>
      <c r="B497" s="39" t="s">
        <v>197</v>
      </c>
      <c r="C497" s="9"/>
      <c r="D497" s="32" t="s">
        <v>453</v>
      </c>
      <c r="E497" s="105">
        <f aca="true" t="shared" si="76" ref="E497:G498">E498</f>
        <v>0</v>
      </c>
      <c r="F497" s="105">
        <f t="shared" si="76"/>
        <v>0</v>
      </c>
      <c r="G497" s="105">
        <f t="shared" si="76"/>
        <v>0</v>
      </c>
    </row>
    <row r="498" spans="1:7" ht="22.5" hidden="1">
      <c r="A498" s="9" t="s">
        <v>46</v>
      </c>
      <c r="B498" s="39" t="s">
        <v>198</v>
      </c>
      <c r="C498" s="9"/>
      <c r="D498" s="46" t="s">
        <v>274</v>
      </c>
      <c r="E498" s="105">
        <f t="shared" si="76"/>
        <v>0</v>
      </c>
      <c r="F498" s="105">
        <f t="shared" si="76"/>
        <v>0</v>
      </c>
      <c r="G498" s="105">
        <f t="shared" si="76"/>
        <v>0</v>
      </c>
    </row>
    <row r="499" spans="1:7" ht="22.5" hidden="1">
      <c r="A499" s="9" t="s">
        <v>46</v>
      </c>
      <c r="B499" s="39" t="s">
        <v>198</v>
      </c>
      <c r="C499" s="9" t="s">
        <v>95</v>
      </c>
      <c r="D499" s="32" t="s">
        <v>96</v>
      </c>
      <c r="E499" s="105">
        <f>'Прил.№10'!F454</f>
        <v>0</v>
      </c>
      <c r="F499" s="105">
        <f>'Прил.№10'!G454</f>
        <v>0</v>
      </c>
      <c r="G499" s="105">
        <f>'Прил.№10'!H454</f>
        <v>0</v>
      </c>
    </row>
    <row r="500" spans="1:7" ht="56.25">
      <c r="A500" s="9" t="s">
        <v>46</v>
      </c>
      <c r="B500" s="39" t="s">
        <v>530</v>
      </c>
      <c r="C500" s="9"/>
      <c r="D500" s="46" t="s">
        <v>36</v>
      </c>
      <c r="E500" s="105">
        <f>E501+E502</f>
        <v>1210</v>
      </c>
      <c r="F500" s="105">
        <f>F501+F502</f>
        <v>910</v>
      </c>
      <c r="G500" s="105">
        <f>G501+G502</f>
        <v>910</v>
      </c>
    </row>
    <row r="501" spans="1:7" ht="45">
      <c r="A501" s="9" t="s">
        <v>46</v>
      </c>
      <c r="B501" s="39" t="s">
        <v>530</v>
      </c>
      <c r="C501" s="9" t="s">
        <v>93</v>
      </c>
      <c r="D501" s="32" t="s">
        <v>94</v>
      </c>
      <c r="E501" s="105">
        <f>'Прил.№10'!F456</f>
        <v>700</v>
      </c>
      <c r="F501" s="105">
        <f>'Прил.№10'!G456</f>
        <v>700</v>
      </c>
      <c r="G501" s="105">
        <f>'Прил.№10'!H456</f>
        <v>700</v>
      </c>
    </row>
    <row r="502" spans="1:7" ht="22.5">
      <c r="A502" s="9" t="s">
        <v>46</v>
      </c>
      <c r="B502" s="39" t="s">
        <v>530</v>
      </c>
      <c r="C502" s="9" t="s">
        <v>95</v>
      </c>
      <c r="D502" s="32" t="s">
        <v>533</v>
      </c>
      <c r="E502" s="105">
        <f>'Прил.№10'!F457</f>
        <v>510</v>
      </c>
      <c r="F502" s="105">
        <f>'Прил.№10'!G457</f>
        <v>210</v>
      </c>
      <c r="G502" s="105">
        <f>'Прил.№10'!H457</f>
        <v>210</v>
      </c>
    </row>
    <row r="503" spans="1:7" ht="33.75">
      <c r="A503" s="9" t="s">
        <v>46</v>
      </c>
      <c r="B503" s="39" t="s">
        <v>842</v>
      </c>
      <c r="C503" s="9"/>
      <c r="D503" s="32" t="s">
        <v>417</v>
      </c>
      <c r="E503" s="105">
        <f>E504</f>
        <v>40</v>
      </c>
      <c r="F503" s="105">
        <f>F504</f>
        <v>40</v>
      </c>
      <c r="G503" s="105">
        <f>G504</f>
        <v>40</v>
      </c>
    </row>
    <row r="504" spans="1:7" ht="33.75">
      <c r="A504" s="9" t="s">
        <v>46</v>
      </c>
      <c r="B504" s="39" t="s">
        <v>843</v>
      </c>
      <c r="C504" s="9"/>
      <c r="D504" s="31" t="s">
        <v>844</v>
      </c>
      <c r="E504" s="105">
        <f>E505+E506</f>
        <v>40</v>
      </c>
      <c r="F504" s="105">
        <f>F505+F506</f>
        <v>40</v>
      </c>
      <c r="G504" s="105">
        <f>G505+G506</f>
        <v>40</v>
      </c>
    </row>
    <row r="505" spans="1:7" ht="45">
      <c r="A505" s="9" t="s">
        <v>46</v>
      </c>
      <c r="B505" s="39" t="s">
        <v>843</v>
      </c>
      <c r="C505" s="9" t="s">
        <v>93</v>
      </c>
      <c r="D505" s="32" t="s">
        <v>94</v>
      </c>
      <c r="E505" s="105">
        <f>'Прил.№10'!F460</f>
        <v>27</v>
      </c>
      <c r="F505" s="105">
        <f>'Прил.№10'!G460</f>
        <v>27</v>
      </c>
      <c r="G505" s="105">
        <f>'Прил.№10'!H460</f>
        <v>27</v>
      </c>
    </row>
    <row r="506" spans="1:7" ht="28.5" customHeight="1">
      <c r="A506" s="9" t="s">
        <v>46</v>
      </c>
      <c r="B506" s="39" t="s">
        <v>843</v>
      </c>
      <c r="C506" s="9" t="s">
        <v>137</v>
      </c>
      <c r="D506" s="32" t="s">
        <v>450</v>
      </c>
      <c r="E506" s="105">
        <f>'Прил.№10'!F461</f>
        <v>13</v>
      </c>
      <c r="F506" s="105">
        <f>'Прил.№10'!G461</f>
        <v>13</v>
      </c>
      <c r="G506" s="105">
        <f>'Прил.№10'!H461</f>
        <v>13</v>
      </c>
    </row>
    <row r="507" spans="1:7" ht="33.75" hidden="1">
      <c r="A507" s="9" t="s">
        <v>46</v>
      </c>
      <c r="B507" s="39" t="s">
        <v>800</v>
      </c>
      <c r="C507" s="9"/>
      <c r="D507" s="31" t="s">
        <v>443</v>
      </c>
      <c r="E507" s="105">
        <f>E508+E511+E513</f>
        <v>0</v>
      </c>
      <c r="F507" s="105">
        <f>F508+F511+F513</f>
        <v>0</v>
      </c>
      <c r="G507" s="105">
        <f>G508+G511+G513</f>
        <v>0</v>
      </c>
    </row>
    <row r="508" spans="1:7" ht="33.75" hidden="1">
      <c r="A508" s="9" t="s">
        <v>46</v>
      </c>
      <c r="B508" s="39" t="s">
        <v>801</v>
      </c>
      <c r="C508" s="9"/>
      <c r="D508" s="31" t="s">
        <v>802</v>
      </c>
      <c r="E508" s="105">
        <f>E509+E510</f>
        <v>0</v>
      </c>
      <c r="F508" s="105">
        <f>F509+F510</f>
        <v>0</v>
      </c>
      <c r="G508" s="105">
        <f>G509+G510</f>
        <v>0</v>
      </c>
    </row>
    <row r="509" spans="1:7" ht="22.5" hidden="1">
      <c r="A509" s="9" t="s">
        <v>46</v>
      </c>
      <c r="B509" s="39" t="s">
        <v>801</v>
      </c>
      <c r="C509" s="9" t="s">
        <v>95</v>
      </c>
      <c r="D509" s="32" t="s">
        <v>533</v>
      </c>
      <c r="E509" s="105">
        <f>'Прил.№10'!F464</f>
        <v>0</v>
      </c>
      <c r="F509" s="105">
        <f>'Прил.№10'!G464</f>
        <v>0</v>
      </c>
      <c r="G509" s="105">
        <f>'Прил.№10'!H464</f>
        <v>0</v>
      </c>
    </row>
    <row r="510" spans="1:7" ht="22.5" hidden="1">
      <c r="A510" s="9" t="s">
        <v>46</v>
      </c>
      <c r="B510" s="39" t="s">
        <v>801</v>
      </c>
      <c r="C510" s="9" t="s">
        <v>137</v>
      </c>
      <c r="D510" s="32" t="s">
        <v>450</v>
      </c>
      <c r="E510" s="105">
        <f>'Прил.№10'!F465</f>
        <v>0</v>
      </c>
      <c r="F510" s="105">
        <f>'Прил.№10'!G465</f>
        <v>0</v>
      </c>
      <c r="G510" s="105">
        <f>'Прил.№10'!H465</f>
        <v>0</v>
      </c>
    </row>
    <row r="511" spans="1:7" ht="45" hidden="1">
      <c r="A511" s="9" t="s">
        <v>46</v>
      </c>
      <c r="B511" s="39" t="s">
        <v>829</v>
      </c>
      <c r="C511" s="9"/>
      <c r="D511" s="32" t="s">
        <v>831</v>
      </c>
      <c r="E511" s="105">
        <f>E512</f>
        <v>0</v>
      </c>
      <c r="F511" s="105">
        <f>F512</f>
        <v>0</v>
      </c>
      <c r="G511" s="105">
        <f>G512</f>
        <v>0</v>
      </c>
    </row>
    <row r="512" spans="1:7" ht="22.5" hidden="1">
      <c r="A512" s="9" t="s">
        <v>46</v>
      </c>
      <c r="B512" s="39" t="s">
        <v>829</v>
      </c>
      <c r="C512" s="9" t="s">
        <v>95</v>
      </c>
      <c r="D512" s="32" t="s">
        <v>533</v>
      </c>
      <c r="E512" s="105">
        <f>'Прил.№10'!F467</f>
        <v>0</v>
      </c>
      <c r="F512" s="105">
        <f>'Прил.№10'!G467</f>
        <v>0</v>
      </c>
      <c r="G512" s="105">
        <f>'Прил.№10'!H467</f>
        <v>0</v>
      </c>
    </row>
    <row r="513" spans="1:7" ht="45" hidden="1">
      <c r="A513" s="9" t="s">
        <v>46</v>
      </c>
      <c r="B513" s="39" t="s">
        <v>830</v>
      </c>
      <c r="C513" s="9"/>
      <c r="D513" s="32" t="s">
        <v>832</v>
      </c>
      <c r="E513" s="105">
        <f>E514</f>
        <v>0</v>
      </c>
      <c r="F513" s="105">
        <f>F514</f>
        <v>0</v>
      </c>
      <c r="G513" s="105">
        <f>G514</f>
        <v>0</v>
      </c>
    </row>
    <row r="514" spans="1:7" ht="45" hidden="1">
      <c r="A514" s="9" t="s">
        <v>46</v>
      </c>
      <c r="B514" s="39" t="s">
        <v>830</v>
      </c>
      <c r="C514" s="9" t="s">
        <v>93</v>
      </c>
      <c r="D514" s="32" t="s">
        <v>94</v>
      </c>
      <c r="E514" s="105">
        <f>'Прил.№10'!F469</f>
        <v>0</v>
      </c>
      <c r="F514" s="105">
        <f>'Прил.№10'!G469</f>
        <v>0</v>
      </c>
      <c r="G514" s="105">
        <f>'Прил.№10'!H469</f>
        <v>0</v>
      </c>
    </row>
    <row r="515" spans="1:7" ht="12.75">
      <c r="A515" s="9" t="s">
        <v>46</v>
      </c>
      <c r="B515" s="39" t="s">
        <v>199</v>
      </c>
      <c r="C515" s="9"/>
      <c r="D515" s="44" t="s">
        <v>481</v>
      </c>
      <c r="E515" s="108">
        <f>E516</f>
        <v>10024.1</v>
      </c>
      <c r="F515" s="108">
        <f>F516</f>
        <v>10024.1</v>
      </c>
      <c r="G515" s="108">
        <f>G516</f>
        <v>9724.1</v>
      </c>
    </row>
    <row r="516" spans="1:7" ht="12.75">
      <c r="A516" s="9" t="s">
        <v>46</v>
      </c>
      <c r="B516" s="39" t="s">
        <v>200</v>
      </c>
      <c r="C516" s="9"/>
      <c r="D516" s="32" t="s">
        <v>481</v>
      </c>
      <c r="E516" s="108">
        <f>E520+E517+E530+E533</f>
        <v>10024.1</v>
      </c>
      <c r="F516" s="108">
        <f>F520+F517+F530+F533</f>
        <v>10024.1</v>
      </c>
      <c r="G516" s="108">
        <f>G520+G517+G530+G533</f>
        <v>9724.1</v>
      </c>
    </row>
    <row r="517" spans="1:7" ht="22.5">
      <c r="A517" s="9" t="s">
        <v>46</v>
      </c>
      <c r="B517" s="39" t="s">
        <v>822</v>
      </c>
      <c r="C517" s="9"/>
      <c r="D517" s="31" t="s">
        <v>373</v>
      </c>
      <c r="E517" s="108">
        <f aca="true" t="shared" si="77" ref="E517:G518">E518</f>
        <v>4153</v>
      </c>
      <c r="F517" s="108">
        <f t="shared" si="77"/>
        <v>4153</v>
      </c>
      <c r="G517" s="108">
        <f t="shared" si="77"/>
        <v>4153</v>
      </c>
    </row>
    <row r="518" spans="1:7" ht="33.75">
      <c r="A518" s="9" t="s">
        <v>46</v>
      </c>
      <c r="B518" s="39" t="s">
        <v>840</v>
      </c>
      <c r="C518" s="9"/>
      <c r="D518" s="31" t="s">
        <v>821</v>
      </c>
      <c r="E518" s="108">
        <f t="shared" si="77"/>
        <v>4153</v>
      </c>
      <c r="F518" s="108">
        <f t="shared" si="77"/>
        <v>4153</v>
      </c>
      <c r="G518" s="108">
        <f t="shared" si="77"/>
        <v>4153</v>
      </c>
    </row>
    <row r="519" spans="1:7" ht="45">
      <c r="A519" s="9" t="s">
        <v>46</v>
      </c>
      <c r="B519" s="39" t="s">
        <v>840</v>
      </c>
      <c r="C519" s="9" t="s">
        <v>93</v>
      </c>
      <c r="D519" s="32" t="s">
        <v>94</v>
      </c>
      <c r="E519" s="108">
        <f>'Прил.№10'!F474</f>
        <v>4153</v>
      </c>
      <c r="F519" s="108">
        <f>'Прил.№10'!G474</f>
        <v>4153</v>
      </c>
      <c r="G519" s="108">
        <f>'Прил.№10'!H474</f>
        <v>4153</v>
      </c>
    </row>
    <row r="520" spans="1:7" ht="12.75">
      <c r="A520" s="9" t="s">
        <v>46</v>
      </c>
      <c r="B520" s="39" t="s">
        <v>201</v>
      </c>
      <c r="C520" s="9"/>
      <c r="D520" s="31" t="s">
        <v>362</v>
      </c>
      <c r="E520" s="108">
        <f>E521+E525+E528</f>
        <v>5829.1</v>
      </c>
      <c r="F520" s="108">
        <f>F521+F525+F528</f>
        <v>5829.1</v>
      </c>
      <c r="G520" s="108">
        <f>G521+G525+G528</f>
        <v>5529.1</v>
      </c>
    </row>
    <row r="521" spans="1:7" ht="22.5">
      <c r="A521" s="9" t="s">
        <v>46</v>
      </c>
      <c r="B521" s="39" t="s">
        <v>202</v>
      </c>
      <c r="C521" s="9"/>
      <c r="D521" s="32" t="s">
        <v>471</v>
      </c>
      <c r="E521" s="108">
        <f>E522+E523+E524</f>
        <v>5329.1</v>
      </c>
      <c r="F521" s="108">
        <f>F522+F523+F524</f>
        <v>5329.1</v>
      </c>
      <c r="G521" s="108">
        <f>G522+G523+G524</f>
        <v>5029.1</v>
      </c>
    </row>
    <row r="522" spans="1:7" ht="45">
      <c r="A522" s="9" t="s">
        <v>46</v>
      </c>
      <c r="B522" s="39" t="s">
        <v>202</v>
      </c>
      <c r="C522" s="9" t="s">
        <v>93</v>
      </c>
      <c r="D522" s="32" t="s">
        <v>94</v>
      </c>
      <c r="E522" s="108">
        <f>'Прил.№10'!F477</f>
        <v>3815</v>
      </c>
      <c r="F522" s="108">
        <f>'Прил.№10'!G477</f>
        <v>3815</v>
      </c>
      <c r="G522" s="108">
        <f>'Прил.№10'!H477</f>
        <v>3815</v>
      </c>
    </row>
    <row r="523" spans="1:7" ht="22.5">
      <c r="A523" s="9" t="s">
        <v>46</v>
      </c>
      <c r="B523" s="39" t="s">
        <v>202</v>
      </c>
      <c r="C523" s="9" t="s">
        <v>95</v>
      </c>
      <c r="D523" s="32" t="s">
        <v>533</v>
      </c>
      <c r="E523" s="108">
        <f>'Прил.№10'!F478</f>
        <v>1482.1</v>
      </c>
      <c r="F523" s="108">
        <f>'Прил.№10'!G478</f>
        <v>1482.1</v>
      </c>
      <c r="G523" s="108">
        <f>'Прил.№10'!H478</f>
        <v>1182.1</v>
      </c>
    </row>
    <row r="524" spans="1:7" ht="17.25" customHeight="1">
      <c r="A524" s="9" t="s">
        <v>46</v>
      </c>
      <c r="B524" s="39" t="s">
        <v>202</v>
      </c>
      <c r="C524" s="9" t="s">
        <v>135</v>
      </c>
      <c r="D524" s="31" t="s">
        <v>136</v>
      </c>
      <c r="E524" s="105">
        <f>'Прил.№10'!F479</f>
        <v>32</v>
      </c>
      <c r="F524" s="105">
        <f>'Прил.№10'!G479</f>
        <v>32</v>
      </c>
      <c r="G524" s="105">
        <f>'Прил.№10'!H479</f>
        <v>32</v>
      </c>
    </row>
    <row r="525" spans="1:7" ht="22.5" hidden="1">
      <c r="A525" s="9" t="s">
        <v>46</v>
      </c>
      <c r="B525" s="39" t="s">
        <v>203</v>
      </c>
      <c r="C525" s="9"/>
      <c r="D525" s="32" t="s">
        <v>315</v>
      </c>
      <c r="E525" s="108">
        <f aca="true" t="shared" si="78" ref="E525:G526">E526</f>
        <v>0</v>
      </c>
      <c r="F525" s="108">
        <f t="shared" si="78"/>
        <v>0</v>
      </c>
      <c r="G525" s="108">
        <f t="shared" si="78"/>
        <v>0</v>
      </c>
    </row>
    <row r="526" spans="1:7" ht="22.5" hidden="1">
      <c r="A526" s="9" t="s">
        <v>46</v>
      </c>
      <c r="B526" s="39" t="s">
        <v>204</v>
      </c>
      <c r="C526" s="9"/>
      <c r="D526" s="46" t="s">
        <v>274</v>
      </c>
      <c r="E526" s="108">
        <f t="shared" si="78"/>
        <v>0</v>
      </c>
      <c r="F526" s="108">
        <f t="shared" si="78"/>
        <v>0</v>
      </c>
      <c r="G526" s="108">
        <f t="shared" si="78"/>
        <v>0</v>
      </c>
    </row>
    <row r="527" spans="1:7" ht="22.5" hidden="1">
      <c r="A527" s="9" t="s">
        <v>46</v>
      </c>
      <c r="B527" s="39" t="s">
        <v>204</v>
      </c>
      <c r="C527" s="9" t="s">
        <v>95</v>
      </c>
      <c r="D527" s="32" t="s">
        <v>533</v>
      </c>
      <c r="E527" s="108">
        <f>'Прил.№10'!F482</f>
        <v>0</v>
      </c>
      <c r="F527" s="108">
        <f>'Прил.№10'!G482</f>
        <v>0</v>
      </c>
      <c r="G527" s="108">
        <f>'Прил.№10'!H482</f>
        <v>0</v>
      </c>
    </row>
    <row r="528" spans="1:7" ht="33.75">
      <c r="A528" s="9" t="s">
        <v>46</v>
      </c>
      <c r="B528" s="39" t="s">
        <v>531</v>
      </c>
      <c r="C528" s="9"/>
      <c r="D528" s="32" t="s">
        <v>37</v>
      </c>
      <c r="E528" s="108">
        <f>E529</f>
        <v>500</v>
      </c>
      <c r="F528" s="108">
        <f>F529</f>
        <v>500</v>
      </c>
      <c r="G528" s="108">
        <f>G529</f>
        <v>500</v>
      </c>
    </row>
    <row r="529" spans="1:7" ht="45">
      <c r="A529" s="9" t="s">
        <v>46</v>
      </c>
      <c r="B529" s="39" t="s">
        <v>531</v>
      </c>
      <c r="C529" s="9" t="s">
        <v>93</v>
      </c>
      <c r="D529" s="32" t="s">
        <v>94</v>
      </c>
      <c r="E529" s="108">
        <f>'Прил.№10'!F484</f>
        <v>500</v>
      </c>
      <c r="F529" s="108">
        <f>'Прил.№10'!G484</f>
        <v>500</v>
      </c>
      <c r="G529" s="108">
        <f>'Прил.№10'!H484</f>
        <v>500</v>
      </c>
    </row>
    <row r="530" spans="1:7" ht="33.75">
      <c r="A530" s="9" t="s">
        <v>46</v>
      </c>
      <c r="B530" s="39" t="s">
        <v>845</v>
      </c>
      <c r="C530" s="9"/>
      <c r="D530" s="32" t="s">
        <v>417</v>
      </c>
      <c r="E530" s="108">
        <f aca="true" t="shared" si="79" ref="E530:G531">E531</f>
        <v>42</v>
      </c>
      <c r="F530" s="108">
        <f t="shared" si="79"/>
        <v>42</v>
      </c>
      <c r="G530" s="108">
        <f t="shared" si="79"/>
        <v>42</v>
      </c>
    </row>
    <row r="531" spans="1:7" ht="33.75">
      <c r="A531" s="9" t="s">
        <v>46</v>
      </c>
      <c r="B531" s="39" t="s">
        <v>846</v>
      </c>
      <c r="C531" s="9"/>
      <c r="D531" s="31" t="s">
        <v>844</v>
      </c>
      <c r="E531" s="108">
        <f t="shared" si="79"/>
        <v>42</v>
      </c>
      <c r="F531" s="108">
        <f t="shared" si="79"/>
        <v>42</v>
      </c>
      <c r="G531" s="108">
        <f t="shared" si="79"/>
        <v>42</v>
      </c>
    </row>
    <row r="532" spans="1:7" ht="45">
      <c r="A532" s="9" t="s">
        <v>46</v>
      </c>
      <c r="B532" s="39" t="s">
        <v>846</v>
      </c>
      <c r="C532" s="9" t="s">
        <v>93</v>
      </c>
      <c r="D532" s="32" t="s">
        <v>94</v>
      </c>
      <c r="E532" s="108">
        <f>'Прил.№10'!F487</f>
        <v>42</v>
      </c>
      <c r="F532" s="108">
        <f>'Прил.№10'!G487</f>
        <v>42</v>
      </c>
      <c r="G532" s="108">
        <f>'Прил.№10'!H487</f>
        <v>42</v>
      </c>
    </row>
    <row r="533" spans="1:7" ht="33.75" hidden="1">
      <c r="A533" s="9" t="s">
        <v>46</v>
      </c>
      <c r="B533" s="39" t="s">
        <v>833</v>
      </c>
      <c r="C533" s="9"/>
      <c r="D533" s="31" t="s">
        <v>443</v>
      </c>
      <c r="E533" s="108">
        <f>E534+E536+E538+E540</f>
        <v>0</v>
      </c>
      <c r="F533" s="108">
        <f>F534+F536+F538+F540</f>
        <v>0</v>
      </c>
      <c r="G533" s="108">
        <f>G534+G536+G538+G540</f>
        <v>0</v>
      </c>
    </row>
    <row r="534" spans="1:7" ht="33.75" hidden="1">
      <c r="A534" s="9" t="s">
        <v>46</v>
      </c>
      <c r="B534" s="39" t="s">
        <v>834</v>
      </c>
      <c r="C534" s="9"/>
      <c r="D534" s="32" t="s">
        <v>838</v>
      </c>
      <c r="E534" s="108">
        <f>E535</f>
        <v>0</v>
      </c>
      <c r="F534" s="108">
        <f>F535</f>
        <v>0</v>
      </c>
      <c r="G534" s="108">
        <f>G535</f>
        <v>0</v>
      </c>
    </row>
    <row r="535" spans="1:7" ht="22.5" hidden="1">
      <c r="A535" s="9" t="s">
        <v>46</v>
      </c>
      <c r="B535" s="39" t="s">
        <v>834</v>
      </c>
      <c r="C535" s="9" t="s">
        <v>95</v>
      </c>
      <c r="D535" s="32" t="s">
        <v>533</v>
      </c>
      <c r="E535" s="108">
        <f>'Прил.№10'!F490</f>
        <v>0</v>
      </c>
      <c r="F535" s="108">
        <f>'Прил.№10'!G490</f>
        <v>0</v>
      </c>
      <c r="G535" s="108">
        <f>'Прил.№10'!H490</f>
        <v>0</v>
      </c>
    </row>
    <row r="536" spans="1:7" ht="67.5" hidden="1">
      <c r="A536" s="9" t="s">
        <v>46</v>
      </c>
      <c r="B536" s="39" t="s">
        <v>835</v>
      </c>
      <c r="C536" s="9"/>
      <c r="D536" s="32" t="s">
        <v>839</v>
      </c>
      <c r="E536" s="108">
        <f>E537</f>
        <v>0</v>
      </c>
      <c r="F536" s="108">
        <f>F537</f>
        <v>0</v>
      </c>
      <c r="G536" s="108">
        <f>G537</f>
        <v>0</v>
      </c>
    </row>
    <row r="537" spans="1:7" ht="22.5" hidden="1">
      <c r="A537" s="9" t="s">
        <v>46</v>
      </c>
      <c r="B537" s="39" t="s">
        <v>835</v>
      </c>
      <c r="C537" s="9" t="s">
        <v>95</v>
      </c>
      <c r="D537" s="32" t="s">
        <v>533</v>
      </c>
      <c r="E537" s="108">
        <f>'Прил.№10'!F492</f>
        <v>0</v>
      </c>
      <c r="F537" s="108">
        <f>'Прил.№10'!G492</f>
        <v>0</v>
      </c>
      <c r="G537" s="108">
        <f>'Прил.№10'!H492</f>
        <v>0</v>
      </c>
    </row>
    <row r="538" spans="1:7" ht="45" hidden="1">
      <c r="A538" s="9" t="s">
        <v>46</v>
      </c>
      <c r="B538" s="39" t="s">
        <v>836</v>
      </c>
      <c r="C538" s="9"/>
      <c r="D538" s="32" t="s">
        <v>831</v>
      </c>
      <c r="E538" s="108">
        <f>E539</f>
        <v>0</v>
      </c>
      <c r="F538" s="108">
        <f>F539</f>
        <v>0</v>
      </c>
      <c r="G538" s="108">
        <f>G539</f>
        <v>0</v>
      </c>
    </row>
    <row r="539" spans="1:7" ht="22.5" hidden="1">
      <c r="A539" s="9" t="s">
        <v>46</v>
      </c>
      <c r="B539" s="39" t="s">
        <v>836</v>
      </c>
      <c r="C539" s="9" t="s">
        <v>95</v>
      </c>
      <c r="D539" s="32" t="s">
        <v>533</v>
      </c>
      <c r="E539" s="108">
        <f>'Прил.№10'!F494</f>
        <v>0</v>
      </c>
      <c r="F539" s="108">
        <f>'Прил.№10'!G494</f>
        <v>0</v>
      </c>
      <c r="G539" s="108">
        <f>'Прил.№10'!H494</f>
        <v>0</v>
      </c>
    </row>
    <row r="540" spans="1:7" ht="45" hidden="1">
      <c r="A540" s="9" t="s">
        <v>46</v>
      </c>
      <c r="B540" s="39" t="s">
        <v>837</v>
      </c>
      <c r="C540" s="9"/>
      <c r="D540" s="32" t="s">
        <v>832</v>
      </c>
      <c r="E540" s="108">
        <f>E541</f>
        <v>0</v>
      </c>
      <c r="F540" s="108">
        <f>F541</f>
        <v>0</v>
      </c>
      <c r="G540" s="108">
        <f>G541</f>
        <v>0</v>
      </c>
    </row>
    <row r="541" spans="1:7" ht="45" hidden="1">
      <c r="A541" s="9" t="s">
        <v>46</v>
      </c>
      <c r="B541" s="39" t="s">
        <v>837</v>
      </c>
      <c r="C541" s="9" t="s">
        <v>93</v>
      </c>
      <c r="D541" s="32" t="s">
        <v>94</v>
      </c>
      <c r="E541" s="108">
        <f>'Прил.№10'!F496</f>
        <v>0</v>
      </c>
      <c r="F541" s="108">
        <f>'Прил.№10'!G496</f>
        <v>0</v>
      </c>
      <c r="G541" s="108">
        <f>'Прил.№10'!H496</f>
        <v>0</v>
      </c>
    </row>
    <row r="542" spans="1:7" ht="12.75">
      <c r="A542" s="9" t="s">
        <v>46</v>
      </c>
      <c r="B542" s="39" t="s">
        <v>205</v>
      </c>
      <c r="C542" s="9"/>
      <c r="D542" s="44" t="s">
        <v>482</v>
      </c>
      <c r="E542" s="108">
        <f aca="true" t="shared" si="80" ref="E542:G543">E543</f>
        <v>337</v>
      </c>
      <c r="F542" s="108">
        <f t="shared" si="80"/>
        <v>337</v>
      </c>
      <c r="G542" s="108">
        <f t="shared" si="80"/>
        <v>337</v>
      </c>
    </row>
    <row r="543" spans="1:7" ht="12.75">
      <c r="A543" s="9" t="s">
        <v>46</v>
      </c>
      <c r="B543" s="39" t="s">
        <v>206</v>
      </c>
      <c r="C543" s="9"/>
      <c r="D543" s="32" t="s">
        <v>482</v>
      </c>
      <c r="E543" s="108">
        <f t="shared" si="80"/>
        <v>337</v>
      </c>
      <c r="F543" s="108">
        <f t="shared" si="80"/>
        <v>337</v>
      </c>
      <c r="G543" s="108">
        <f t="shared" si="80"/>
        <v>337</v>
      </c>
    </row>
    <row r="544" spans="1:7" ht="12.75">
      <c r="A544" s="9" t="s">
        <v>46</v>
      </c>
      <c r="B544" s="39" t="s">
        <v>207</v>
      </c>
      <c r="C544" s="9"/>
      <c r="D544" s="31" t="s">
        <v>362</v>
      </c>
      <c r="E544" s="108">
        <f>E545+E549</f>
        <v>337</v>
      </c>
      <c r="F544" s="108">
        <f>F545+F549</f>
        <v>337</v>
      </c>
      <c r="G544" s="108">
        <f>G545+G549</f>
        <v>337</v>
      </c>
    </row>
    <row r="545" spans="1:7" ht="22.5">
      <c r="A545" s="9" t="s">
        <v>46</v>
      </c>
      <c r="B545" s="39" t="s">
        <v>208</v>
      </c>
      <c r="C545" s="9"/>
      <c r="D545" s="32" t="s">
        <v>474</v>
      </c>
      <c r="E545" s="108">
        <f>E546+E547+E548</f>
        <v>337</v>
      </c>
      <c r="F545" s="108">
        <f>F546+F547+F548</f>
        <v>337</v>
      </c>
      <c r="G545" s="108">
        <f>G546+G547+G548</f>
        <v>337</v>
      </c>
    </row>
    <row r="546" spans="1:7" ht="45">
      <c r="A546" s="9" t="s">
        <v>46</v>
      </c>
      <c r="B546" s="39" t="s">
        <v>208</v>
      </c>
      <c r="C546" s="9" t="s">
        <v>93</v>
      </c>
      <c r="D546" s="32" t="s">
        <v>94</v>
      </c>
      <c r="E546" s="108">
        <f>'Прил.№10'!F501</f>
        <v>170</v>
      </c>
      <c r="F546" s="108">
        <f>'Прил.№10'!G501</f>
        <v>170</v>
      </c>
      <c r="G546" s="108">
        <f>'Прил.№10'!H501</f>
        <v>170</v>
      </c>
    </row>
    <row r="547" spans="1:7" ht="22.5">
      <c r="A547" s="9" t="s">
        <v>46</v>
      </c>
      <c r="B547" s="39" t="s">
        <v>208</v>
      </c>
      <c r="C547" s="9" t="s">
        <v>95</v>
      </c>
      <c r="D547" s="32" t="s">
        <v>533</v>
      </c>
      <c r="E547" s="108">
        <f>'Прил.№10'!F502</f>
        <v>165.9</v>
      </c>
      <c r="F547" s="108">
        <f>'Прил.№10'!G502</f>
        <v>165.9</v>
      </c>
      <c r="G547" s="108">
        <f>'Прил.№10'!H502</f>
        <v>165.9</v>
      </c>
    </row>
    <row r="548" spans="1:7" ht="17.25" customHeight="1">
      <c r="A548" s="9" t="s">
        <v>46</v>
      </c>
      <c r="B548" s="39" t="s">
        <v>208</v>
      </c>
      <c r="C548" s="9" t="s">
        <v>135</v>
      </c>
      <c r="D548" s="120" t="s">
        <v>136</v>
      </c>
      <c r="E548" s="105">
        <f>'Прил.№10'!F503</f>
        <v>1.1</v>
      </c>
      <c r="F548" s="105">
        <f>'Прил.№10'!G503</f>
        <v>1.1</v>
      </c>
      <c r="G548" s="105">
        <f>'Прил.№10'!H503</f>
        <v>1.1</v>
      </c>
    </row>
    <row r="549" spans="1:7" ht="0.75" customHeight="1" hidden="1">
      <c r="A549" s="9" t="s">
        <v>46</v>
      </c>
      <c r="B549" s="39" t="s">
        <v>33</v>
      </c>
      <c r="C549" s="9"/>
      <c r="D549" s="32" t="s">
        <v>32</v>
      </c>
      <c r="E549" s="105">
        <f aca="true" t="shared" si="81" ref="E549:G550">E550</f>
        <v>0</v>
      </c>
      <c r="F549" s="105">
        <f t="shared" si="81"/>
        <v>0</v>
      </c>
      <c r="G549" s="105">
        <f t="shared" si="81"/>
        <v>0</v>
      </c>
    </row>
    <row r="550" spans="1:7" ht="22.5" hidden="1">
      <c r="A550" s="9" t="s">
        <v>46</v>
      </c>
      <c r="B550" s="39" t="s">
        <v>34</v>
      </c>
      <c r="C550" s="9"/>
      <c r="D550" s="46" t="s">
        <v>274</v>
      </c>
      <c r="E550" s="105">
        <f t="shared" si="81"/>
        <v>0</v>
      </c>
      <c r="F550" s="105">
        <f t="shared" si="81"/>
        <v>0</v>
      </c>
      <c r="G550" s="105">
        <f t="shared" si="81"/>
        <v>0</v>
      </c>
    </row>
    <row r="551" spans="1:7" ht="22.5" hidden="1">
      <c r="A551" s="9" t="s">
        <v>46</v>
      </c>
      <c r="B551" s="39" t="s">
        <v>34</v>
      </c>
      <c r="C551" s="9" t="s">
        <v>95</v>
      </c>
      <c r="D551" s="32" t="s">
        <v>533</v>
      </c>
      <c r="E551" s="105">
        <f>'Прил.№10'!F506</f>
        <v>0</v>
      </c>
      <c r="F551" s="105">
        <f>'Прил.№10'!G506</f>
        <v>0</v>
      </c>
      <c r="G551" s="105">
        <f>'Прил.№10'!H506</f>
        <v>0</v>
      </c>
    </row>
    <row r="552" spans="1:7" ht="12.75">
      <c r="A552" s="62" t="s">
        <v>17</v>
      </c>
      <c r="B552" s="62"/>
      <c r="C552" s="63"/>
      <c r="D552" s="18" t="str">
        <f>'Прил.№10'!E507</f>
        <v>Другие вопросы в области культуры, кинематографии</v>
      </c>
      <c r="E552" s="103">
        <f>E553</f>
        <v>8302.4</v>
      </c>
      <c r="F552" s="103">
        <f aca="true" t="shared" si="82" ref="F552:G555">F553</f>
        <v>8276.3</v>
      </c>
      <c r="G552" s="103">
        <f t="shared" si="82"/>
        <v>8076.299999999999</v>
      </c>
    </row>
    <row r="553" spans="1:7" s="5" customFormat="1" ht="22.5">
      <c r="A553" s="9" t="s">
        <v>17</v>
      </c>
      <c r="B553" s="39" t="s">
        <v>247</v>
      </c>
      <c r="C553" s="9"/>
      <c r="D553" s="32" t="s">
        <v>931</v>
      </c>
      <c r="E553" s="105">
        <f>E554</f>
        <v>8302.4</v>
      </c>
      <c r="F553" s="105">
        <f t="shared" si="82"/>
        <v>8276.3</v>
      </c>
      <c r="G553" s="105">
        <f t="shared" si="82"/>
        <v>8076.299999999999</v>
      </c>
    </row>
    <row r="554" spans="1:7" s="5" customFormat="1" ht="12.75">
      <c r="A554" s="9" t="s">
        <v>17</v>
      </c>
      <c r="B554" s="39" t="s">
        <v>209</v>
      </c>
      <c r="C554" s="9"/>
      <c r="D554" s="44" t="s">
        <v>166</v>
      </c>
      <c r="E554" s="105">
        <f>E555</f>
        <v>8302.4</v>
      </c>
      <c r="F554" s="105">
        <f t="shared" si="82"/>
        <v>8276.3</v>
      </c>
      <c r="G554" s="105">
        <f t="shared" si="82"/>
        <v>8076.299999999999</v>
      </c>
    </row>
    <row r="555" spans="1:7" s="5" customFormat="1" ht="45">
      <c r="A555" s="9" t="s">
        <v>17</v>
      </c>
      <c r="B555" s="39" t="s">
        <v>210</v>
      </c>
      <c r="C555" s="9"/>
      <c r="D555" s="32" t="s">
        <v>476</v>
      </c>
      <c r="E555" s="105">
        <f>E556</f>
        <v>8302.4</v>
      </c>
      <c r="F555" s="105">
        <f t="shared" si="82"/>
        <v>8276.3</v>
      </c>
      <c r="G555" s="105">
        <f t="shared" si="82"/>
        <v>8076.299999999999</v>
      </c>
    </row>
    <row r="556" spans="1:7" s="5" customFormat="1" ht="12.75">
      <c r="A556" s="9" t="s">
        <v>17</v>
      </c>
      <c r="B556" s="39" t="s">
        <v>211</v>
      </c>
      <c r="C556" s="9"/>
      <c r="D556" s="31" t="s">
        <v>362</v>
      </c>
      <c r="E556" s="105">
        <f>E557+E560+E567</f>
        <v>8302.4</v>
      </c>
      <c r="F556" s="105">
        <f>F557+F560+F567</f>
        <v>8276.3</v>
      </c>
      <c r="G556" s="105">
        <f>G557+G560+G567</f>
        <v>8076.299999999999</v>
      </c>
    </row>
    <row r="557" spans="1:7" s="5" customFormat="1" ht="33.75">
      <c r="A557" s="9" t="s">
        <v>17</v>
      </c>
      <c r="B557" s="39" t="s">
        <v>212</v>
      </c>
      <c r="C557" s="9"/>
      <c r="D557" s="31" t="s">
        <v>213</v>
      </c>
      <c r="E557" s="105">
        <f>E558+E559</f>
        <v>1157.1</v>
      </c>
      <c r="F557" s="105">
        <f>F558+F559</f>
        <v>1131</v>
      </c>
      <c r="G557" s="105">
        <f>G558+G559</f>
        <v>1131</v>
      </c>
    </row>
    <row r="558" spans="1:7" s="5" customFormat="1" ht="45">
      <c r="A558" s="9" t="s">
        <v>17</v>
      </c>
      <c r="B558" s="39" t="s">
        <v>212</v>
      </c>
      <c r="C558" s="9" t="s">
        <v>93</v>
      </c>
      <c r="D558" s="32" t="s">
        <v>94</v>
      </c>
      <c r="E558" s="105">
        <f>'Прил.№10'!F513</f>
        <v>1157.1</v>
      </c>
      <c r="F558" s="105">
        <f>'Прил.№10'!G513</f>
        <v>1131</v>
      </c>
      <c r="G558" s="105">
        <f>'Прил.№10'!H513</f>
        <v>1131</v>
      </c>
    </row>
    <row r="559" spans="1:7" s="5" customFormat="1" ht="12.75">
      <c r="A559" s="9" t="s">
        <v>17</v>
      </c>
      <c r="B559" s="39" t="s">
        <v>212</v>
      </c>
      <c r="C559" s="9" t="s">
        <v>135</v>
      </c>
      <c r="D559" s="31" t="s">
        <v>136</v>
      </c>
      <c r="E559" s="105">
        <f>'Прил.№10'!F514</f>
        <v>0</v>
      </c>
      <c r="F559" s="105">
        <f>'Прил.№10'!G514</f>
        <v>0</v>
      </c>
      <c r="G559" s="105">
        <f>'Прил.№10'!H514</f>
        <v>0</v>
      </c>
    </row>
    <row r="560" spans="1:7" ht="33.75">
      <c r="A560" s="9" t="s">
        <v>17</v>
      </c>
      <c r="B560" s="39" t="s">
        <v>215</v>
      </c>
      <c r="C560" s="9"/>
      <c r="D560" s="32" t="s">
        <v>477</v>
      </c>
      <c r="E560" s="105">
        <f>E561+E562+E563</f>
        <v>1794.1</v>
      </c>
      <c r="F560" s="105">
        <f>F561+F562+F563</f>
        <v>1794.1</v>
      </c>
      <c r="G560" s="105">
        <f>G561+G562+G563</f>
        <v>1794.1</v>
      </c>
    </row>
    <row r="561" spans="1:7" ht="45">
      <c r="A561" s="9" t="s">
        <v>17</v>
      </c>
      <c r="B561" s="39" t="s">
        <v>215</v>
      </c>
      <c r="C561" s="9" t="s">
        <v>93</v>
      </c>
      <c r="D561" s="32" t="s">
        <v>94</v>
      </c>
      <c r="E561" s="108">
        <f>'Прил.№10'!F516</f>
        <v>1467</v>
      </c>
      <c r="F561" s="108">
        <f>'Прил.№10'!G516</f>
        <v>1467</v>
      </c>
      <c r="G561" s="108">
        <f>'Прил.№10'!H516</f>
        <v>1467</v>
      </c>
    </row>
    <row r="562" spans="1:7" ht="22.5">
      <c r="A562" s="9" t="s">
        <v>17</v>
      </c>
      <c r="B562" s="39" t="s">
        <v>215</v>
      </c>
      <c r="C562" s="9" t="s">
        <v>95</v>
      </c>
      <c r="D562" s="32" t="s">
        <v>533</v>
      </c>
      <c r="E562" s="105">
        <f>'Прил.№10'!F517</f>
        <v>317.1</v>
      </c>
      <c r="F562" s="105">
        <f>'Прил.№10'!G517</f>
        <v>317.1</v>
      </c>
      <c r="G562" s="105">
        <f>'Прил.№10'!H517</f>
        <v>317.1</v>
      </c>
    </row>
    <row r="563" spans="1:7" ht="12" customHeight="1">
      <c r="A563" s="9" t="s">
        <v>17</v>
      </c>
      <c r="B563" s="39" t="s">
        <v>215</v>
      </c>
      <c r="C563" s="9" t="s">
        <v>135</v>
      </c>
      <c r="D563" s="31" t="s">
        <v>136</v>
      </c>
      <c r="E563" s="105">
        <f>'Прил.№10'!F518</f>
        <v>10</v>
      </c>
      <c r="F563" s="105">
        <f>'Прил.№10'!G518</f>
        <v>10</v>
      </c>
      <c r="G563" s="105">
        <f>'Прил.№10'!H518</f>
        <v>10</v>
      </c>
    </row>
    <row r="564" spans="1:7" ht="45" hidden="1">
      <c r="A564" s="9" t="s">
        <v>17</v>
      </c>
      <c r="B564" s="39" t="s">
        <v>216</v>
      </c>
      <c r="C564" s="9"/>
      <c r="D564" s="32" t="s">
        <v>265</v>
      </c>
      <c r="E564" s="110">
        <f aca="true" t="shared" si="83" ref="E564:G565">E565</f>
        <v>0</v>
      </c>
      <c r="F564" s="110">
        <f t="shared" si="83"/>
        <v>0</v>
      </c>
      <c r="G564" s="110">
        <f t="shared" si="83"/>
        <v>0</v>
      </c>
    </row>
    <row r="565" spans="1:7" ht="22.5" hidden="1">
      <c r="A565" s="9" t="s">
        <v>17</v>
      </c>
      <c r="B565" s="39" t="s">
        <v>217</v>
      </c>
      <c r="C565" s="9"/>
      <c r="D565" s="46" t="s">
        <v>274</v>
      </c>
      <c r="E565" s="110">
        <f t="shared" si="83"/>
        <v>0</v>
      </c>
      <c r="F565" s="110">
        <f t="shared" si="83"/>
        <v>0</v>
      </c>
      <c r="G565" s="110">
        <f t="shared" si="83"/>
        <v>0</v>
      </c>
    </row>
    <row r="566" spans="1:7" ht="22.5" hidden="1">
      <c r="A566" s="9" t="s">
        <v>17</v>
      </c>
      <c r="B566" s="39" t="s">
        <v>217</v>
      </c>
      <c r="C566" s="9" t="s">
        <v>95</v>
      </c>
      <c r="D566" s="32" t="s">
        <v>533</v>
      </c>
      <c r="E566" s="110">
        <f>'Прил.№10'!F521</f>
        <v>0</v>
      </c>
      <c r="F566" s="110">
        <f>'Прил.№10'!G521</f>
        <v>0</v>
      </c>
      <c r="G566" s="110">
        <f>'Прил.№10'!H521</f>
        <v>0</v>
      </c>
    </row>
    <row r="567" spans="1:7" ht="33.75">
      <c r="A567" s="9" t="s">
        <v>17</v>
      </c>
      <c r="B567" s="39" t="s">
        <v>218</v>
      </c>
      <c r="C567" s="9"/>
      <c r="D567" s="32" t="s">
        <v>264</v>
      </c>
      <c r="E567" s="110">
        <f>E568+E569+E570</f>
        <v>5351.2</v>
      </c>
      <c r="F567" s="110">
        <f>F568+F569+F570</f>
        <v>5351.2</v>
      </c>
      <c r="G567" s="110">
        <f>G568+G569+G570</f>
        <v>5151.2</v>
      </c>
    </row>
    <row r="568" spans="1:7" ht="45">
      <c r="A568" s="9" t="s">
        <v>17</v>
      </c>
      <c r="B568" s="39" t="s">
        <v>218</v>
      </c>
      <c r="C568" s="9" t="s">
        <v>93</v>
      </c>
      <c r="D568" s="32" t="s">
        <v>94</v>
      </c>
      <c r="E568" s="110">
        <f>'Прил.№10'!F523</f>
        <v>4070.5</v>
      </c>
      <c r="F568" s="110">
        <f>'Прил.№10'!G523</f>
        <v>4070.5</v>
      </c>
      <c r="G568" s="110">
        <f>'Прил.№10'!H523</f>
        <v>4070.5</v>
      </c>
    </row>
    <row r="569" spans="1:7" ht="22.5">
      <c r="A569" s="9" t="s">
        <v>17</v>
      </c>
      <c r="B569" s="39" t="s">
        <v>218</v>
      </c>
      <c r="C569" s="9" t="s">
        <v>95</v>
      </c>
      <c r="D569" s="32" t="s">
        <v>533</v>
      </c>
      <c r="E569" s="110">
        <f>'Прил.№10'!F524</f>
        <v>1278.7</v>
      </c>
      <c r="F569" s="110">
        <f>'Прил.№10'!G524</f>
        <v>1278.7</v>
      </c>
      <c r="G569" s="110">
        <f>'Прил.№10'!H524</f>
        <v>1078.7</v>
      </c>
    </row>
    <row r="570" spans="1:7" ht="12.75">
      <c r="A570" s="9" t="s">
        <v>17</v>
      </c>
      <c r="B570" s="39" t="s">
        <v>218</v>
      </c>
      <c r="C570" s="9" t="s">
        <v>135</v>
      </c>
      <c r="D570" s="31" t="s">
        <v>136</v>
      </c>
      <c r="E570" s="110">
        <f>'Прил.№10'!F525</f>
        <v>2</v>
      </c>
      <c r="F570" s="110">
        <f>'Прил.№10'!G525</f>
        <v>2</v>
      </c>
      <c r="G570" s="110">
        <f>'Прил.№10'!H525</f>
        <v>2</v>
      </c>
    </row>
    <row r="571" spans="1:7" ht="12.75">
      <c r="A571" s="59" t="s">
        <v>18</v>
      </c>
      <c r="B571" s="37"/>
      <c r="C571" s="16"/>
      <c r="D571" s="12" t="s">
        <v>19</v>
      </c>
      <c r="E571" s="107">
        <f>E572+E579+E616</f>
        <v>14803.5</v>
      </c>
      <c r="F571" s="107">
        <f>F572+F579+F616</f>
        <v>13050</v>
      </c>
      <c r="G571" s="107">
        <f>G572+G579+G616</f>
        <v>10878.6</v>
      </c>
    </row>
    <row r="572" spans="1:7" s="5" customFormat="1" ht="12.75">
      <c r="A572" s="37" t="s">
        <v>20</v>
      </c>
      <c r="B572" s="37"/>
      <c r="C572" s="16"/>
      <c r="D572" s="12" t="s">
        <v>21</v>
      </c>
      <c r="E572" s="103">
        <f>E578</f>
        <v>1100</v>
      </c>
      <c r="F572" s="103">
        <f>F578</f>
        <v>1100</v>
      </c>
      <c r="G572" s="103">
        <f>G578</f>
        <v>900</v>
      </c>
    </row>
    <row r="573" spans="1:7" s="5" customFormat="1" ht="22.5">
      <c r="A573" s="9" t="s">
        <v>20</v>
      </c>
      <c r="B573" s="39" t="s">
        <v>363</v>
      </c>
      <c r="C573" s="9"/>
      <c r="D573" s="32" t="s">
        <v>910</v>
      </c>
      <c r="E573" s="105">
        <f aca="true" t="shared" si="84" ref="E573:G577">E574</f>
        <v>1100</v>
      </c>
      <c r="F573" s="105">
        <f t="shared" si="84"/>
        <v>1100</v>
      </c>
      <c r="G573" s="105">
        <f t="shared" si="84"/>
        <v>900</v>
      </c>
    </row>
    <row r="574" spans="1:7" s="5" customFormat="1" ht="33.75">
      <c r="A574" s="17" t="s">
        <v>20</v>
      </c>
      <c r="B574" s="39" t="s">
        <v>381</v>
      </c>
      <c r="C574" s="9"/>
      <c r="D574" s="44" t="s">
        <v>962</v>
      </c>
      <c r="E574" s="105">
        <f t="shared" si="84"/>
        <v>1100</v>
      </c>
      <c r="F574" s="105">
        <f t="shared" si="84"/>
        <v>1100</v>
      </c>
      <c r="G574" s="105">
        <f t="shared" si="84"/>
        <v>900</v>
      </c>
    </row>
    <row r="575" spans="1:7" s="5" customFormat="1" ht="33.75">
      <c r="A575" s="17" t="s">
        <v>20</v>
      </c>
      <c r="B575" s="39" t="s">
        <v>428</v>
      </c>
      <c r="C575" s="17"/>
      <c r="D575" s="31" t="s">
        <v>432</v>
      </c>
      <c r="E575" s="105">
        <f t="shared" si="84"/>
        <v>1100</v>
      </c>
      <c r="F575" s="105">
        <f t="shared" si="84"/>
        <v>1100</v>
      </c>
      <c r="G575" s="105">
        <f t="shared" si="84"/>
        <v>900</v>
      </c>
    </row>
    <row r="576" spans="1:7" s="5" customFormat="1" ht="12.75">
      <c r="A576" s="17" t="s">
        <v>20</v>
      </c>
      <c r="B576" s="39" t="s">
        <v>429</v>
      </c>
      <c r="C576" s="17"/>
      <c r="D576" s="31" t="s">
        <v>362</v>
      </c>
      <c r="E576" s="105">
        <f t="shared" si="84"/>
        <v>1100</v>
      </c>
      <c r="F576" s="105">
        <f t="shared" si="84"/>
        <v>1100</v>
      </c>
      <c r="G576" s="105">
        <f t="shared" si="84"/>
        <v>900</v>
      </c>
    </row>
    <row r="577" spans="1:7" s="5" customFormat="1" ht="22.5">
      <c r="A577" s="17" t="s">
        <v>20</v>
      </c>
      <c r="B577" s="39" t="s">
        <v>430</v>
      </c>
      <c r="C577" s="17"/>
      <c r="D577" s="31" t="s">
        <v>431</v>
      </c>
      <c r="E577" s="105">
        <f>E578</f>
        <v>1100</v>
      </c>
      <c r="F577" s="105">
        <f t="shared" si="84"/>
        <v>1100</v>
      </c>
      <c r="G577" s="105">
        <f t="shared" si="84"/>
        <v>900</v>
      </c>
    </row>
    <row r="578" spans="1:7" s="5" customFormat="1" ht="12.75">
      <c r="A578" s="9" t="s">
        <v>20</v>
      </c>
      <c r="B578" s="39" t="s">
        <v>430</v>
      </c>
      <c r="C578" s="17" t="s">
        <v>164</v>
      </c>
      <c r="D578" s="31" t="s">
        <v>168</v>
      </c>
      <c r="E578" s="105">
        <f>'Прил.№10'!F212</f>
        <v>1100</v>
      </c>
      <c r="F578" s="105">
        <f>'Прил.№10'!G212</f>
        <v>1100</v>
      </c>
      <c r="G578" s="105">
        <f>'Прил.№10'!H212</f>
        <v>900</v>
      </c>
    </row>
    <row r="579" spans="1:7" ht="17.25" customHeight="1">
      <c r="A579" s="59" t="s">
        <v>22</v>
      </c>
      <c r="B579" s="39"/>
      <c r="C579" s="16"/>
      <c r="D579" s="12" t="s">
        <v>23</v>
      </c>
      <c r="E579" s="107">
        <f>E586+E600+E580+E610</f>
        <v>5797.1</v>
      </c>
      <c r="F579" s="107">
        <f>F586+F600+F580+F610</f>
        <v>6280.8</v>
      </c>
      <c r="G579" s="107">
        <f>G586+G600+G580+G610</f>
        <v>5428</v>
      </c>
    </row>
    <row r="580" spans="1:7" ht="22.5" hidden="1">
      <c r="A580" s="9" t="s">
        <v>22</v>
      </c>
      <c r="B580" s="39" t="s">
        <v>433</v>
      </c>
      <c r="C580" s="9"/>
      <c r="D580" s="31" t="s">
        <v>40</v>
      </c>
      <c r="E580" s="106">
        <f aca="true" t="shared" si="85" ref="E580:G584">E581</f>
        <v>0</v>
      </c>
      <c r="F580" s="106">
        <f t="shared" si="85"/>
        <v>0</v>
      </c>
      <c r="G580" s="106">
        <f t="shared" si="85"/>
        <v>0</v>
      </c>
    </row>
    <row r="581" spans="1:7" ht="56.25" hidden="1">
      <c r="A581" s="9" t="s">
        <v>22</v>
      </c>
      <c r="B581" s="39" t="s">
        <v>434</v>
      </c>
      <c r="C581" s="9"/>
      <c r="D581" s="44" t="s">
        <v>331</v>
      </c>
      <c r="E581" s="106">
        <f t="shared" si="85"/>
        <v>0</v>
      </c>
      <c r="F581" s="106">
        <f t="shared" si="85"/>
        <v>0</v>
      </c>
      <c r="G581" s="106">
        <f t="shared" si="85"/>
        <v>0</v>
      </c>
    </row>
    <row r="582" spans="1:7" ht="45" hidden="1">
      <c r="A582" s="9" t="s">
        <v>22</v>
      </c>
      <c r="B582" s="39" t="s">
        <v>435</v>
      </c>
      <c r="C582" s="9"/>
      <c r="D582" s="32" t="s">
        <v>332</v>
      </c>
      <c r="E582" s="106">
        <f t="shared" si="85"/>
        <v>0</v>
      </c>
      <c r="F582" s="106">
        <f t="shared" si="85"/>
        <v>0</v>
      </c>
      <c r="G582" s="106">
        <f t="shared" si="85"/>
        <v>0</v>
      </c>
    </row>
    <row r="583" spans="1:7" ht="12.75" hidden="1">
      <c r="A583" s="9" t="s">
        <v>22</v>
      </c>
      <c r="B583" s="39" t="s">
        <v>436</v>
      </c>
      <c r="C583" s="9"/>
      <c r="D583" s="31" t="s">
        <v>362</v>
      </c>
      <c r="E583" s="106">
        <f t="shared" si="85"/>
        <v>0</v>
      </c>
      <c r="F583" s="106">
        <f t="shared" si="85"/>
        <v>0</v>
      </c>
      <c r="G583" s="106">
        <f t="shared" si="85"/>
        <v>0</v>
      </c>
    </row>
    <row r="584" spans="1:7" ht="22.5" hidden="1">
      <c r="A584" s="9" t="s">
        <v>22</v>
      </c>
      <c r="B584" s="39" t="s">
        <v>437</v>
      </c>
      <c r="C584" s="9"/>
      <c r="D584" s="32" t="s">
        <v>438</v>
      </c>
      <c r="E584" s="106">
        <f>E585</f>
        <v>0</v>
      </c>
      <c r="F584" s="106">
        <f t="shared" si="85"/>
        <v>0</v>
      </c>
      <c r="G584" s="106">
        <f t="shared" si="85"/>
        <v>0</v>
      </c>
    </row>
    <row r="585" spans="1:7" ht="12.75" hidden="1">
      <c r="A585" s="9" t="s">
        <v>22</v>
      </c>
      <c r="B585" s="39" t="s">
        <v>437</v>
      </c>
      <c r="C585" s="9" t="s">
        <v>164</v>
      </c>
      <c r="D585" s="31" t="s">
        <v>168</v>
      </c>
      <c r="E585" s="106">
        <f>'Прил.№10'!F219</f>
        <v>0</v>
      </c>
      <c r="F585" s="106">
        <f>'Прил.№10'!G219</f>
        <v>0</v>
      </c>
      <c r="G585" s="106">
        <f>'Прил.№10'!H219</f>
        <v>0</v>
      </c>
    </row>
    <row r="586" spans="1:7" ht="22.5">
      <c r="A586" s="9" t="s">
        <v>22</v>
      </c>
      <c r="B586" s="39" t="s">
        <v>439</v>
      </c>
      <c r="C586" s="9"/>
      <c r="D586" s="32" t="s">
        <v>906</v>
      </c>
      <c r="E586" s="106">
        <f aca="true" t="shared" si="86" ref="E586:G587">E587</f>
        <v>619.1</v>
      </c>
      <c r="F586" s="106">
        <f t="shared" si="86"/>
        <v>1102.8</v>
      </c>
      <c r="G586" s="106">
        <f t="shared" si="86"/>
        <v>250</v>
      </c>
    </row>
    <row r="587" spans="1:7" ht="12.75">
      <c r="A587" s="9" t="s">
        <v>22</v>
      </c>
      <c r="B587" s="39" t="s">
        <v>440</v>
      </c>
      <c r="C587" s="9"/>
      <c r="D587" s="44" t="s">
        <v>488</v>
      </c>
      <c r="E587" s="106">
        <f t="shared" si="86"/>
        <v>619.1</v>
      </c>
      <c r="F587" s="106">
        <f t="shared" si="86"/>
        <v>1102.8</v>
      </c>
      <c r="G587" s="106">
        <f t="shared" si="86"/>
        <v>250</v>
      </c>
    </row>
    <row r="588" spans="1:7" ht="12.75">
      <c r="A588" s="9" t="s">
        <v>22</v>
      </c>
      <c r="B588" s="39" t="s">
        <v>441</v>
      </c>
      <c r="C588" s="9"/>
      <c r="D588" s="31" t="s">
        <v>266</v>
      </c>
      <c r="E588" s="106">
        <f>E589+E597+E594</f>
        <v>619.1</v>
      </c>
      <c r="F588" s="106">
        <f>F589+F597+F594</f>
        <v>1102.8</v>
      </c>
      <c r="G588" s="106">
        <f>G589+G597+G594</f>
        <v>250</v>
      </c>
    </row>
    <row r="589" spans="1:7" ht="33.75">
      <c r="A589" s="9" t="s">
        <v>22</v>
      </c>
      <c r="B589" s="39" t="s">
        <v>442</v>
      </c>
      <c r="C589" s="9"/>
      <c r="D589" s="31" t="s">
        <v>443</v>
      </c>
      <c r="E589" s="106">
        <f>E592+E590</f>
        <v>619.1</v>
      </c>
      <c r="F589" s="106">
        <f>F592+F590</f>
        <v>1102.8</v>
      </c>
      <c r="G589" s="106">
        <f>G592+G590</f>
        <v>250</v>
      </c>
    </row>
    <row r="590" spans="1:7" ht="22.5" hidden="1">
      <c r="A590" s="9" t="s">
        <v>22</v>
      </c>
      <c r="B590" s="39" t="s">
        <v>394</v>
      </c>
      <c r="C590" s="9"/>
      <c r="D590" s="31" t="s">
        <v>337</v>
      </c>
      <c r="E590" s="106">
        <f>E591</f>
        <v>0</v>
      </c>
      <c r="F590" s="106">
        <f>F591</f>
        <v>0</v>
      </c>
      <c r="G590" s="106">
        <f>G591</f>
        <v>0</v>
      </c>
    </row>
    <row r="591" spans="1:7" ht="12.75" hidden="1">
      <c r="A591" s="9" t="s">
        <v>22</v>
      </c>
      <c r="B591" s="39" t="s">
        <v>394</v>
      </c>
      <c r="C591" s="9" t="s">
        <v>164</v>
      </c>
      <c r="D591" s="31" t="s">
        <v>168</v>
      </c>
      <c r="E591" s="106">
        <f>'Прил.№10'!F225</f>
        <v>0</v>
      </c>
      <c r="F591" s="106">
        <f>'Прил.№10'!G225</f>
        <v>0</v>
      </c>
      <c r="G591" s="106">
        <f>'Прил.№10'!H225</f>
        <v>0</v>
      </c>
    </row>
    <row r="592" spans="1:7" ht="22.5">
      <c r="A592" s="9" t="s">
        <v>22</v>
      </c>
      <c r="B592" s="39" t="s">
        <v>754</v>
      </c>
      <c r="C592" s="9"/>
      <c r="D592" s="31" t="s">
        <v>337</v>
      </c>
      <c r="E592" s="106">
        <f>E593</f>
        <v>619.1</v>
      </c>
      <c r="F592" s="106">
        <f>F593</f>
        <v>1102.8</v>
      </c>
      <c r="G592" s="106">
        <f>G593</f>
        <v>250</v>
      </c>
    </row>
    <row r="593" spans="1:7" ht="12.75">
      <c r="A593" s="9" t="s">
        <v>22</v>
      </c>
      <c r="B593" s="39" t="s">
        <v>754</v>
      </c>
      <c r="C593" s="9" t="s">
        <v>164</v>
      </c>
      <c r="D593" s="31" t="s">
        <v>168</v>
      </c>
      <c r="E593" s="105">
        <f>'Прил.№10'!F227</f>
        <v>619.1</v>
      </c>
      <c r="F593" s="105">
        <f>'Прил.№10'!G227</f>
        <v>1102.8</v>
      </c>
      <c r="G593" s="105">
        <f>'Прил.№10'!H227</f>
        <v>250</v>
      </c>
    </row>
    <row r="594" spans="1:7" ht="22.5">
      <c r="A594" s="9" t="s">
        <v>22</v>
      </c>
      <c r="B594" s="39" t="s">
        <v>866</v>
      </c>
      <c r="C594" s="9"/>
      <c r="D594" s="120" t="s">
        <v>373</v>
      </c>
      <c r="E594" s="105">
        <f aca="true" t="shared" si="87" ref="E594:G595">E595</f>
        <v>0</v>
      </c>
      <c r="F594" s="105">
        <f t="shared" si="87"/>
        <v>0</v>
      </c>
      <c r="G594" s="105">
        <f t="shared" si="87"/>
        <v>0</v>
      </c>
    </row>
    <row r="595" spans="1:7" ht="22.5">
      <c r="A595" s="9" t="s">
        <v>22</v>
      </c>
      <c r="B595" s="39" t="s">
        <v>867</v>
      </c>
      <c r="C595" s="9"/>
      <c r="D595" s="31" t="s">
        <v>868</v>
      </c>
      <c r="E595" s="105">
        <f t="shared" si="87"/>
        <v>0</v>
      </c>
      <c r="F595" s="105">
        <f t="shared" si="87"/>
        <v>0</v>
      </c>
      <c r="G595" s="105">
        <f t="shared" si="87"/>
        <v>0</v>
      </c>
    </row>
    <row r="596" spans="1:7" ht="12.75">
      <c r="A596" s="9" t="s">
        <v>22</v>
      </c>
      <c r="B596" s="39" t="s">
        <v>867</v>
      </c>
      <c r="C596" s="9" t="s">
        <v>164</v>
      </c>
      <c r="D596" s="31" t="s">
        <v>168</v>
      </c>
      <c r="E596" s="105">
        <f>'Прил.№10'!F230</f>
        <v>0</v>
      </c>
      <c r="F596" s="105">
        <f>'Прил.№10'!G230</f>
        <v>0</v>
      </c>
      <c r="G596" s="105">
        <f>'Прил.№10'!H230</f>
        <v>0</v>
      </c>
    </row>
    <row r="597" spans="1:7" ht="33.75">
      <c r="A597" s="9" t="s">
        <v>22</v>
      </c>
      <c r="B597" s="39" t="s">
        <v>809</v>
      </c>
      <c r="C597" s="9"/>
      <c r="D597" s="32" t="s">
        <v>417</v>
      </c>
      <c r="E597" s="105">
        <f aca="true" t="shared" si="88" ref="E597:G598">E598</f>
        <v>0</v>
      </c>
      <c r="F597" s="105">
        <f t="shared" si="88"/>
        <v>0</v>
      </c>
      <c r="G597" s="105">
        <f t="shared" si="88"/>
        <v>0</v>
      </c>
    </row>
    <row r="598" spans="1:7" ht="22.5">
      <c r="A598" s="9" t="s">
        <v>22</v>
      </c>
      <c r="B598" s="39" t="s">
        <v>808</v>
      </c>
      <c r="C598" s="9"/>
      <c r="D598" s="31" t="s">
        <v>810</v>
      </c>
      <c r="E598" s="105">
        <f t="shared" si="88"/>
        <v>0</v>
      </c>
      <c r="F598" s="105">
        <f t="shared" si="88"/>
        <v>0</v>
      </c>
      <c r="G598" s="105">
        <f t="shared" si="88"/>
        <v>0</v>
      </c>
    </row>
    <row r="599" spans="1:7" ht="12.75">
      <c r="A599" s="9" t="s">
        <v>22</v>
      </c>
      <c r="B599" s="39" t="s">
        <v>808</v>
      </c>
      <c r="C599" s="9" t="s">
        <v>164</v>
      </c>
      <c r="D599" s="31" t="s">
        <v>168</v>
      </c>
      <c r="E599" s="105">
        <f>'Прил.№10'!F233</f>
        <v>0</v>
      </c>
      <c r="F599" s="105">
        <f>'Прил.№10'!G233</f>
        <v>0</v>
      </c>
      <c r="G599" s="105">
        <f>'Прил.№10'!H233</f>
        <v>0</v>
      </c>
    </row>
    <row r="600" spans="1:7" ht="22.5">
      <c r="A600" s="9" t="s">
        <v>22</v>
      </c>
      <c r="B600" s="39" t="s">
        <v>444</v>
      </c>
      <c r="C600" s="9"/>
      <c r="D600" s="32" t="s">
        <v>908</v>
      </c>
      <c r="E600" s="105">
        <f>E601</f>
        <v>300</v>
      </c>
      <c r="F600" s="105">
        <f>F601</f>
        <v>300</v>
      </c>
      <c r="G600" s="105">
        <f>G601</f>
        <v>300</v>
      </c>
    </row>
    <row r="601" spans="1:7" ht="22.5">
      <c r="A601" s="9" t="s">
        <v>22</v>
      </c>
      <c r="B601" s="39" t="s">
        <v>963</v>
      </c>
      <c r="C601" s="9"/>
      <c r="D601" s="43" t="s">
        <v>496</v>
      </c>
      <c r="E601" s="105">
        <f>E602+E606</f>
        <v>300</v>
      </c>
      <c r="F601" s="105">
        <f>F602+F606</f>
        <v>300</v>
      </c>
      <c r="G601" s="105">
        <f>G602+G606</f>
        <v>300</v>
      </c>
    </row>
    <row r="602" spans="1:7" ht="33.75">
      <c r="A602" s="9" t="s">
        <v>22</v>
      </c>
      <c r="B602" s="39" t="s">
        <v>964</v>
      </c>
      <c r="C602" s="9"/>
      <c r="D602" s="32" t="s">
        <v>317</v>
      </c>
      <c r="E602" s="105">
        <f>E603</f>
        <v>200</v>
      </c>
      <c r="F602" s="105">
        <f aca="true" t="shared" si="89" ref="F602:G604">F603</f>
        <v>200</v>
      </c>
      <c r="G602" s="105">
        <f t="shared" si="89"/>
        <v>200</v>
      </c>
    </row>
    <row r="603" spans="1:7" ht="12.75">
      <c r="A603" s="9" t="s">
        <v>22</v>
      </c>
      <c r="B603" s="39" t="s">
        <v>965</v>
      </c>
      <c r="C603" s="9"/>
      <c r="D603" s="31" t="s">
        <v>362</v>
      </c>
      <c r="E603" s="105">
        <f>E604</f>
        <v>200</v>
      </c>
      <c r="F603" s="105">
        <f t="shared" si="89"/>
        <v>200</v>
      </c>
      <c r="G603" s="105">
        <f t="shared" si="89"/>
        <v>200</v>
      </c>
    </row>
    <row r="604" spans="1:7" ht="22.5">
      <c r="A604" s="9" t="s">
        <v>22</v>
      </c>
      <c r="B604" s="39" t="s">
        <v>966</v>
      </c>
      <c r="C604" s="9"/>
      <c r="D604" s="32" t="s">
        <v>318</v>
      </c>
      <c r="E604" s="105">
        <f>E605</f>
        <v>200</v>
      </c>
      <c r="F604" s="105">
        <f t="shared" si="89"/>
        <v>200</v>
      </c>
      <c r="G604" s="105">
        <f t="shared" si="89"/>
        <v>200</v>
      </c>
    </row>
    <row r="605" spans="1:7" ht="22.5">
      <c r="A605" s="9" t="s">
        <v>22</v>
      </c>
      <c r="B605" s="39" t="s">
        <v>966</v>
      </c>
      <c r="C605" s="9" t="s">
        <v>95</v>
      </c>
      <c r="D605" s="32" t="s">
        <v>533</v>
      </c>
      <c r="E605" s="105">
        <f>'Прил.№10'!F533</f>
        <v>200</v>
      </c>
      <c r="F605" s="105">
        <f>'Прил.№10'!G533</f>
        <v>200</v>
      </c>
      <c r="G605" s="105">
        <f>'Прил.№10'!H533</f>
        <v>200</v>
      </c>
    </row>
    <row r="606" spans="1:7" ht="33.75">
      <c r="A606" s="9" t="s">
        <v>22</v>
      </c>
      <c r="B606" s="39" t="s">
        <v>967</v>
      </c>
      <c r="C606" s="9"/>
      <c r="D606" s="32" t="s">
        <v>320</v>
      </c>
      <c r="E606" s="105">
        <f>E607</f>
        <v>100</v>
      </c>
      <c r="F606" s="105">
        <f aca="true" t="shared" si="90" ref="F606:G608">F607</f>
        <v>100</v>
      </c>
      <c r="G606" s="105">
        <f t="shared" si="90"/>
        <v>100</v>
      </c>
    </row>
    <row r="607" spans="1:7" ht="12.75">
      <c r="A607" s="9" t="s">
        <v>22</v>
      </c>
      <c r="B607" s="39" t="s">
        <v>968</v>
      </c>
      <c r="C607" s="9"/>
      <c r="D607" s="31" t="s">
        <v>362</v>
      </c>
      <c r="E607" s="105">
        <f>E608</f>
        <v>100</v>
      </c>
      <c r="F607" s="105">
        <f t="shared" si="90"/>
        <v>100</v>
      </c>
      <c r="G607" s="105">
        <f t="shared" si="90"/>
        <v>100</v>
      </c>
    </row>
    <row r="608" spans="1:7" ht="45">
      <c r="A608" s="9" t="s">
        <v>22</v>
      </c>
      <c r="B608" s="39" t="s">
        <v>969</v>
      </c>
      <c r="C608" s="9"/>
      <c r="D608" s="32" t="s">
        <v>319</v>
      </c>
      <c r="E608" s="105">
        <f>E609</f>
        <v>100</v>
      </c>
      <c r="F608" s="105">
        <f t="shared" si="90"/>
        <v>100</v>
      </c>
      <c r="G608" s="105">
        <f t="shared" si="90"/>
        <v>100</v>
      </c>
    </row>
    <row r="609" spans="1:7" ht="22.5">
      <c r="A609" s="9" t="s">
        <v>22</v>
      </c>
      <c r="B609" s="39" t="s">
        <v>969</v>
      </c>
      <c r="C609" s="9" t="s">
        <v>95</v>
      </c>
      <c r="D609" s="32" t="s">
        <v>533</v>
      </c>
      <c r="E609" s="105">
        <f>'Прил.№10'!F537</f>
        <v>100</v>
      </c>
      <c r="F609" s="105">
        <f>'Прил.№10'!G537</f>
        <v>100</v>
      </c>
      <c r="G609" s="105">
        <f>'Прил.№10'!H537</f>
        <v>100</v>
      </c>
    </row>
    <row r="610" spans="1:7" ht="33.75">
      <c r="A610" s="9" t="s">
        <v>22</v>
      </c>
      <c r="B610" s="39" t="s">
        <v>230</v>
      </c>
      <c r="C610" s="9"/>
      <c r="D610" s="34" t="s">
        <v>935</v>
      </c>
      <c r="E610" s="105">
        <f aca="true" t="shared" si="91" ref="E610:G614">E611</f>
        <v>4878</v>
      </c>
      <c r="F610" s="105">
        <f t="shared" si="91"/>
        <v>4878</v>
      </c>
      <c r="G610" s="105">
        <f t="shared" si="91"/>
        <v>4878</v>
      </c>
    </row>
    <row r="611" spans="1:7" ht="22.5">
      <c r="A611" s="9" t="s">
        <v>22</v>
      </c>
      <c r="B611" s="93">
        <v>1240000000</v>
      </c>
      <c r="C611" s="16"/>
      <c r="D611" s="47" t="s">
        <v>139</v>
      </c>
      <c r="E611" s="105">
        <f t="shared" si="91"/>
        <v>4878</v>
      </c>
      <c r="F611" s="105">
        <f t="shared" si="91"/>
        <v>4878</v>
      </c>
      <c r="G611" s="105">
        <f t="shared" si="91"/>
        <v>4878</v>
      </c>
    </row>
    <row r="612" spans="1:7" ht="45">
      <c r="A612" s="9" t="s">
        <v>22</v>
      </c>
      <c r="B612" s="93">
        <v>1240200000</v>
      </c>
      <c r="C612" s="16"/>
      <c r="D612" s="34" t="s">
        <v>857</v>
      </c>
      <c r="E612" s="105">
        <f t="shared" si="91"/>
        <v>4878</v>
      </c>
      <c r="F612" s="105">
        <f t="shared" si="91"/>
        <v>4878</v>
      </c>
      <c r="G612" s="105">
        <f t="shared" si="91"/>
        <v>4878</v>
      </c>
    </row>
    <row r="613" spans="1:7" ht="22.5">
      <c r="A613" s="9" t="s">
        <v>22</v>
      </c>
      <c r="B613" s="93">
        <v>1240210000</v>
      </c>
      <c r="C613" s="16"/>
      <c r="D613" s="34" t="s">
        <v>373</v>
      </c>
      <c r="E613" s="105">
        <f t="shared" si="91"/>
        <v>4878</v>
      </c>
      <c r="F613" s="105">
        <f t="shared" si="91"/>
        <v>4878</v>
      </c>
      <c r="G613" s="105">
        <f t="shared" si="91"/>
        <v>4878</v>
      </c>
    </row>
    <row r="614" spans="1:7" ht="56.25">
      <c r="A614" s="9" t="s">
        <v>22</v>
      </c>
      <c r="B614" s="93">
        <v>1240210560</v>
      </c>
      <c r="C614" s="16"/>
      <c r="D614" s="32" t="s">
        <v>133</v>
      </c>
      <c r="E614" s="105">
        <f>E615</f>
        <v>4878</v>
      </c>
      <c r="F614" s="105">
        <f t="shared" si="91"/>
        <v>4878</v>
      </c>
      <c r="G614" s="105">
        <f t="shared" si="91"/>
        <v>4878</v>
      </c>
    </row>
    <row r="615" spans="1:7" ht="12.75">
      <c r="A615" s="9" t="s">
        <v>22</v>
      </c>
      <c r="B615" s="93">
        <v>1240210560</v>
      </c>
      <c r="C615" s="9" t="s">
        <v>164</v>
      </c>
      <c r="D615" s="31" t="s">
        <v>168</v>
      </c>
      <c r="E615" s="105">
        <f>'Прил.№10'!F239</f>
        <v>4878</v>
      </c>
      <c r="F615" s="105">
        <f>'Прил.№10'!G239</f>
        <v>4878</v>
      </c>
      <c r="G615" s="105">
        <f>'Прил.№10'!H239</f>
        <v>4878</v>
      </c>
    </row>
    <row r="616" spans="1:7" ht="12.75">
      <c r="A616" s="37" t="s">
        <v>79</v>
      </c>
      <c r="B616" s="37"/>
      <c r="C616" s="16"/>
      <c r="D616" s="64" t="s">
        <v>80</v>
      </c>
      <c r="E616" s="103">
        <f>E617+E626</f>
        <v>7906.4</v>
      </c>
      <c r="F616" s="103">
        <f>F617+F626</f>
        <v>5669.2</v>
      </c>
      <c r="G616" s="103">
        <f>G617+G626</f>
        <v>4550.6</v>
      </c>
    </row>
    <row r="617" spans="1:7" ht="22.5">
      <c r="A617" s="17" t="s">
        <v>79</v>
      </c>
      <c r="B617" s="39" t="s">
        <v>445</v>
      </c>
      <c r="C617" s="17"/>
      <c r="D617" s="32" t="s">
        <v>908</v>
      </c>
      <c r="E617" s="105">
        <f aca="true" t="shared" si="92" ref="E617:G621">E618</f>
        <v>4474.4</v>
      </c>
      <c r="F617" s="105">
        <f t="shared" si="92"/>
        <v>2237.2</v>
      </c>
      <c r="G617" s="105">
        <f t="shared" si="92"/>
        <v>1118.6</v>
      </c>
    </row>
    <row r="618" spans="1:7" ht="22.5">
      <c r="A618" s="17" t="s">
        <v>79</v>
      </c>
      <c r="B618" s="39" t="s">
        <v>970</v>
      </c>
      <c r="C618" s="17"/>
      <c r="D618" s="44" t="s">
        <v>334</v>
      </c>
      <c r="E618" s="105">
        <f t="shared" si="92"/>
        <v>4474.4</v>
      </c>
      <c r="F618" s="105">
        <f t="shared" si="92"/>
        <v>2237.2</v>
      </c>
      <c r="G618" s="105">
        <f t="shared" si="92"/>
        <v>1118.6</v>
      </c>
    </row>
    <row r="619" spans="1:7" ht="33.75">
      <c r="A619" s="17" t="s">
        <v>79</v>
      </c>
      <c r="B619" s="39" t="s">
        <v>971</v>
      </c>
      <c r="C619" s="17"/>
      <c r="D619" s="31" t="s">
        <v>446</v>
      </c>
      <c r="E619" s="105">
        <f>E620+E623</f>
        <v>4474.4</v>
      </c>
      <c r="F619" s="105">
        <f>F620+F623</f>
        <v>2237.2</v>
      </c>
      <c r="G619" s="105">
        <f>G620+G623</f>
        <v>1118.6</v>
      </c>
    </row>
    <row r="620" spans="1:7" ht="45">
      <c r="A620" s="17" t="s">
        <v>79</v>
      </c>
      <c r="B620" s="39" t="s">
        <v>972</v>
      </c>
      <c r="C620" s="17"/>
      <c r="D620" s="31" t="s">
        <v>128</v>
      </c>
      <c r="E620" s="105">
        <f t="shared" si="92"/>
        <v>2237.2</v>
      </c>
      <c r="F620" s="105">
        <f t="shared" si="92"/>
        <v>1118.6</v>
      </c>
      <c r="G620" s="105">
        <f t="shared" si="92"/>
        <v>559.3</v>
      </c>
    </row>
    <row r="621" spans="1:7" ht="56.25">
      <c r="A621" s="17" t="s">
        <v>79</v>
      </c>
      <c r="B621" s="39" t="s">
        <v>973</v>
      </c>
      <c r="C621" s="17"/>
      <c r="D621" s="31" t="s">
        <v>942</v>
      </c>
      <c r="E621" s="105">
        <f>E622</f>
        <v>2237.2</v>
      </c>
      <c r="F621" s="105">
        <f t="shared" si="92"/>
        <v>1118.6</v>
      </c>
      <c r="G621" s="105">
        <f t="shared" si="92"/>
        <v>559.3</v>
      </c>
    </row>
    <row r="622" spans="1:7" ht="22.5">
      <c r="A622" s="17" t="s">
        <v>79</v>
      </c>
      <c r="B622" s="39" t="s">
        <v>973</v>
      </c>
      <c r="C622" s="9" t="s">
        <v>316</v>
      </c>
      <c r="D622" s="31" t="s">
        <v>353</v>
      </c>
      <c r="E622" s="105">
        <f>'Прил.№10'!F246</f>
        <v>2237.2</v>
      </c>
      <c r="F622" s="105">
        <f>'Прил.№10'!G246</f>
        <v>1118.6</v>
      </c>
      <c r="G622" s="105">
        <f>'Прил.№10'!H246</f>
        <v>559.3</v>
      </c>
    </row>
    <row r="623" spans="1:7" ht="22.5">
      <c r="A623" s="17" t="s">
        <v>79</v>
      </c>
      <c r="B623" s="39" t="s">
        <v>974</v>
      </c>
      <c r="C623" s="9"/>
      <c r="D623" s="31" t="s">
        <v>373</v>
      </c>
      <c r="E623" s="105">
        <f aca="true" t="shared" si="93" ref="E623:G624">E624</f>
        <v>2237.2</v>
      </c>
      <c r="F623" s="105">
        <f t="shared" si="93"/>
        <v>1118.6</v>
      </c>
      <c r="G623" s="105">
        <f t="shared" si="93"/>
        <v>559.3</v>
      </c>
    </row>
    <row r="624" spans="1:7" ht="45">
      <c r="A624" s="17" t="s">
        <v>79</v>
      </c>
      <c r="B624" s="39" t="s">
        <v>975</v>
      </c>
      <c r="C624" s="9"/>
      <c r="D624" s="31" t="s">
        <v>740</v>
      </c>
      <c r="E624" s="105">
        <f t="shared" si="93"/>
        <v>2237.2</v>
      </c>
      <c r="F624" s="105">
        <f t="shared" si="93"/>
        <v>1118.6</v>
      </c>
      <c r="G624" s="105">
        <f t="shared" si="93"/>
        <v>559.3</v>
      </c>
    </row>
    <row r="625" spans="1:7" ht="22.5">
      <c r="A625" s="17" t="s">
        <v>79</v>
      </c>
      <c r="B625" s="39" t="s">
        <v>975</v>
      </c>
      <c r="C625" s="9" t="s">
        <v>316</v>
      </c>
      <c r="D625" s="31" t="s">
        <v>353</v>
      </c>
      <c r="E625" s="105">
        <f>'Прил.№10'!F249</f>
        <v>2237.2</v>
      </c>
      <c r="F625" s="105">
        <f>'Прил.№10'!G249</f>
        <v>1118.6</v>
      </c>
      <c r="G625" s="105">
        <f>'Прил.№10'!H249</f>
        <v>559.3</v>
      </c>
    </row>
    <row r="626" spans="1:7" ht="33.75">
      <c r="A626" s="9" t="s">
        <v>79</v>
      </c>
      <c r="B626" s="93">
        <v>1200000000</v>
      </c>
      <c r="C626" s="9"/>
      <c r="D626" s="34" t="s">
        <v>935</v>
      </c>
      <c r="E626" s="105">
        <f>E627</f>
        <v>3432</v>
      </c>
      <c r="F626" s="105">
        <f aca="true" t="shared" si="94" ref="F626:G629">F627</f>
        <v>3432</v>
      </c>
      <c r="G626" s="105">
        <f t="shared" si="94"/>
        <v>3432</v>
      </c>
    </row>
    <row r="627" spans="1:7" ht="12.75">
      <c r="A627" s="9" t="s">
        <v>79</v>
      </c>
      <c r="B627" s="93">
        <v>1210000000</v>
      </c>
      <c r="C627" s="9"/>
      <c r="D627" s="45" t="s">
        <v>169</v>
      </c>
      <c r="E627" s="105">
        <f>E628</f>
        <v>3432</v>
      </c>
      <c r="F627" s="105">
        <f t="shared" si="94"/>
        <v>3432</v>
      </c>
      <c r="G627" s="105">
        <f t="shared" si="94"/>
        <v>3432</v>
      </c>
    </row>
    <row r="628" spans="1:7" s="8" customFormat="1" ht="22.5">
      <c r="A628" s="9" t="s">
        <v>79</v>
      </c>
      <c r="B628" s="93">
        <v>1210400000</v>
      </c>
      <c r="C628" s="9"/>
      <c r="D628" s="34" t="s">
        <v>335</v>
      </c>
      <c r="E628" s="105">
        <f>E629</f>
        <v>3432</v>
      </c>
      <c r="F628" s="105">
        <f t="shared" si="94"/>
        <v>3432</v>
      </c>
      <c r="G628" s="105">
        <f t="shared" si="94"/>
        <v>3432</v>
      </c>
    </row>
    <row r="629" spans="1:7" s="8" customFormat="1" ht="22.5">
      <c r="A629" s="9" t="s">
        <v>79</v>
      </c>
      <c r="B629" s="93">
        <v>1210410000</v>
      </c>
      <c r="C629" s="9"/>
      <c r="D629" s="34" t="s">
        <v>373</v>
      </c>
      <c r="E629" s="105">
        <f>E630</f>
        <v>3432</v>
      </c>
      <c r="F629" s="105">
        <f t="shared" si="94"/>
        <v>3432</v>
      </c>
      <c r="G629" s="105">
        <f t="shared" si="94"/>
        <v>3432</v>
      </c>
    </row>
    <row r="630" spans="1:7" s="8" customFormat="1" ht="56.25">
      <c r="A630" s="9" t="s">
        <v>79</v>
      </c>
      <c r="B630" s="93">
        <v>1210410500</v>
      </c>
      <c r="C630" s="9"/>
      <c r="D630" s="32" t="s">
        <v>484</v>
      </c>
      <c r="E630" s="105">
        <f>E631+E632</f>
        <v>3432</v>
      </c>
      <c r="F630" s="105">
        <f>F631+F632</f>
        <v>3432</v>
      </c>
      <c r="G630" s="105">
        <f>G631+G632</f>
        <v>3432</v>
      </c>
    </row>
    <row r="631" spans="1:7" s="8" customFormat="1" ht="22.5">
      <c r="A631" s="9" t="s">
        <v>79</v>
      </c>
      <c r="B631" s="93">
        <v>1210410500</v>
      </c>
      <c r="C631" s="9" t="s">
        <v>95</v>
      </c>
      <c r="D631" s="32" t="s">
        <v>533</v>
      </c>
      <c r="E631" s="105">
        <f>'Прил.№10'!F693</f>
        <v>85.4</v>
      </c>
      <c r="F631" s="105">
        <f>'Прил.№10'!G693</f>
        <v>85.4</v>
      </c>
      <c r="G631" s="105">
        <f>'Прил.№10'!H693</f>
        <v>85.4</v>
      </c>
    </row>
    <row r="632" spans="1:7" s="8" customFormat="1" ht="12.75">
      <c r="A632" s="9" t="s">
        <v>79</v>
      </c>
      <c r="B632" s="93">
        <v>1210410500</v>
      </c>
      <c r="C632" s="9" t="s">
        <v>164</v>
      </c>
      <c r="D632" s="31" t="s">
        <v>168</v>
      </c>
      <c r="E632" s="105">
        <f>'Прил.№10'!F694</f>
        <v>3346.6</v>
      </c>
      <c r="F632" s="105">
        <f>'Прил.№10'!G694</f>
        <v>3346.6</v>
      </c>
      <c r="G632" s="105">
        <f>'Прил.№10'!H694</f>
        <v>3346.6</v>
      </c>
    </row>
    <row r="633" spans="1:7" ht="12.75">
      <c r="A633" s="37" t="s">
        <v>70</v>
      </c>
      <c r="B633" s="37"/>
      <c r="C633" s="16"/>
      <c r="D633" s="99" t="s">
        <v>63</v>
      </c>
      <c r="E633" s="103">
        <f>E634+E649</f>
        <v>7565.6</v>
      </c>
      <c r="F633" s="103">
        <f>F634+F649</f>
        <v>4647.6</v>
      </c>
      <c r="G633" s="103">
        <f>G634+G649</f>
        <v>4297.6</v>
      </c>
    </row>
    <row r="634" spans="1:7" ht="12.75">
      <c r="A634" s="37" t="s">
        <v>81</v>
      </c>
      <c r="B634" s="37"/>
      <c r="C634" s="37"/>
      <c r="D634" s="99" t="s">
        <v>82</v>
      </c>
      <c r="E634" s="103">
        <f>E635</f>
        <v>6925.6</v>
      </c>
      <c r="F634" s="103">
        <f>F635</f>
        <v>4007.6</v>
      </c>
      <c r="G634" s="103">
        <f>G635</f>
        <v>3707.6</v>
      </c>
    </row>
    <row r="635" spans="1:7" ht="22.5">
      <c r="A635" s="9" t="s">
        <v>81</v>
      </c>
      <c r="B635" s="39" t="s">
        <v>219</v>
      </c>
      <c r="C635" s="9"/>
      <c r="D635" s="31" t="s">
        <v>933</v>
      </c>
      <c r="E635" s="111">
        <f>E636+E642</f>
        <v>6925.6</v>
      </c>
      <c r="F635" s="111">
        <f>F636+F642</f>
        <v>4007.6</v>
      </c>
      <c r="G635" s="111">
        <f>G636+G642</f>
        <v>3707.6</v>
      </c>
    </row>
    <row r="636" spans="1:7" ht="12.75" hidden="1">
      <c r="A636" s="9" t="s">
        <v>81</v>
      </c>
      <c r="B636" s="40" t="s">
        <v>224</v>
      </c>
      <c r="C636" s="17"/>
      <c r="D636" s="43" t="s">
        <v>457</v>
      </c>
      <c r="E636" s="105">
        <f>E637</f>
        <v>0</v>
      </c>
      <c r="F636" s="105">
        <f aca="true" t="shared" si="95" ref="F636:G640">F637</f>
        <v>0</v>
      </c>
      <c r="G636" s="105">
        <f t="shared" si="95"/>
        <v>0</v>
      </c>
    </row>
    <row r="637" spans="1:7" ht="39.75" customHeight="1" hidden="1">
      <c r="A637" s="9" t="s">
        <v>81</v>
      </c>
      <c r="B637" s="40" t="s">
        <v>225</v>
      </c>
      <c r="C637" s="17"/>
      <c r="D637" s="31" t="s">
        <v>459</v>
      </c>
      <c r="E637" s="105">
        <f>E638</f>
        <v>0</v>
      </c>
      <c r="F637" s="105">
        <f t="shared" si="95"/>
        <v>0</v>
      </c>
      <c r="G637" s="105">
        <f t="shared" si="95"/>
        <v>0</v>
      </c>
    </row>
    <row r="638" spans="1:7" ht="12.75" hidden="1">
      <c r="A638" s="9" t="s">
        <v>81</v>
      </c>
      <c r="B638" s="40" t="s">
        <v>226</v>
      </c>
      <c r="C638" s="17"/>
      <c r="D638" s="31" t="s">
        <v>362</v>
      </c>
      <c r="E638" s="105">
        <f>E639</f>
        <v>0</v>
      </c>
      <c r="F638" s="105">
        <f t="shared" si="95"/>
        <v>0</v>
      </c>
      <c r="G638" s="105">
        <f t="shared" si="95"/>
        <v>0</v>
      </c>
    </row>
    <row r="639" spans="1:7" ht="33.75" hidden="1">
      <c r="A639" s="9" t="s">
        <v>81</v>
      </c>
      <c r="B639" s="40" t="s">
        <v>227</v>
      </c>
      <c r="C639" s="17"/>
      <c r="D639" s="31" t="s">
        <v>459</v>
      </c>
      <c r="E639" s="105">
        <f>E640</f>
        <v>0</v>
      </c>
      <c r="F639" s="105">
        <f t="shared" si="95"/>
        <v>0</v>
      </c>
      <c r="G639" s="105">
        <f t="shared" si="95"/>
        <v>0</v>
      </c>
    </row>
    <row r="640" spans="1:7" ht="12.75" hidden="1">
      <c r="A640" s="9" t="s">
        <v>81</v>
      </c>
      <c r="B640" s="40" t="s">
        <v>228</v>
      </c>
      <c r="C640" s="17"/>
      <c r="D640" s="31" t="s">
        <v>167</v>
      </c>
      <c r="E640" s="105">
        <f>E641</f>
        <v>0</v>
      </c>
      <c r="F640" s="105">
        <f t="shared" si="95"/>
        <v>0</v>
      </c>
      <c r="G640" s="105">
        <f t="shared" si="95"/>
        <v>0</v>
      </c>
    </row>
    <row r="641" spans="1:7" ht="22.5" hidden="1">
      <c r="A641" s="9" t="s">
        <v>81</v>
      </c>
      <c r="B641" s="40" t="s">
        <v>228</v>
      </c>
      <c r="C641" s="9" t="s">
        <v>95</v>
      </c>
      <c r="D641" s="32" t="s">
        <v>96</v>
      </c>
      <c r="E641" s="105">
        <f>'Прил.№10'!F546</f>
        <v>0</v>
      </c>
      <c r="F641" s="105">
        <f>'Прил.№10'!G546</f>
        <v>0</v>
      </c>
      <c r="G641" s="105">
        <f>'Прил.№10'!H546</f>
        <v>0</v>
      </c>
    </row>
    <row r="642" spans="1:7" ht="22.5">
      <c r="A642" s="9" t="s">
        <v>81</v>
      </c>
      <c r="B642" s="39" t="s">
        <v>220</v>
      </c>
      <c r="C642" s="9"/>
      <c r="D642" s="31" t="s">
        <v>350</v>
      </c>
      <c r="E642" s="110">
        <f>E643</f>
        <v>6925.6</v>
      </c>
      <c r="F642" s="110">
        <f aca="true" t="shared" si="96" ref="F642:G645">F643</f>
        <v>4007.6</v>
      </c>
      <c r="G642" s="110">
        <f t="shared" si="96"/>
        <v>3707.6</v>
      </c>
    </row>
    <row r="643" spans="1:7" ht="22.5">
      <c r="A643" s="9" t="s">
        <v>81</v>
      </c>
      <c r="B643" s="39" t="s">
        <v>221</v>
      </c>
      <c r="C643" s="9"/>
      <c r="D643" s="31" t="s">
        <v>454</v>
      </c>
      <c r="E643" s="110">
        <f>E644</f>
        <v>6925.6</v>
      </c>
      <c r="F643" s="110">
        <f t="shared" si="96"/>
        <v>4007.6</v>
      </c>
      <c r="G643" s="110">
        <f t="shared" si="96"/>
        <v>3707.6</v>
      </c>
    </row>
    <row r="644" spans="1:7" ht="12.75">
      <c r="A644" s="9" t="s">
        <v>81</v>
      </c>
      <c r="B644" s="39" t="s">
        <v>222</v>
      </c>
      <c r="C644" s="9"/>
      <c r="D644" s="31" t="s">
        <v>362</v>
      </c>
      <c r="E644" s="110">
        <f>E645+E647</f>
        <v>6925.6</v>
      </c>
      <c r="F644" s="110">
        <f>F645+F647</f>
        <v>4007.6</v>
      </c>
      <c r="G644" s="110">
        <f>G645+G647</f>
        <v>3707.6</v>
      </c>
    </row>
    <row r="645" spans="1:7" ht="22.5">
      <c r="A645" s="9" t="s">
        <v>81</v>
      </c>
      <c r="B645" s="39" t="s">
        <v>223</v>
      </c>
      <c r="C645" s="9"/>
      <c r="D645" s="31" t="s">
        <v>455</v>
      </c>
      <c r="E645" s="110">
        <f>E646</f>
        <v>4007.6</v>
      </c>
      <c r="F645" s="110">
        <f t="shared" si="96"/>
        <v>4007.6</v>
      </c>
      <c r="G645" s="110">
        <f t="shared" si="96"/>
        <v>3707.6</v>
      </c>
    </row>
    <row r="646" spans="1:7" ht="22.5">
      <c r="A646" s="9" t="s">
        <v>81</v>
      </c>
      <c r="B646" s="39" t="s">
        <v>223</v>
      </c>
      <c r="C646" s="9" t="s">
        <v>137</v>
      </c>
      <c r="D646" s="32" t="s">
        <v>450</v>
      </c>
      <c r="E646" s="110">
        <f>'Прил.№10'!F551</f>
        <v>4007.6</v>
      </c>
      <c r="F646" s="110">
        <f>'Прил.№10'!G551</f>
        <v>4007.6</v>
      </c>
      <c r="G646" s="110">
        <f>'Прил.№10'!H551</f>
        <v>3707.6</v>
      </c>
    </row>
    <row r="647" spans="1:7" ht="12.75">
      <c r="A647" s="9" t="s">
        <v>81</v>
      </c>
      <c r="B647" s="39" t="s">
        <v>934</v>
      </c>
      <c r="C647" s="9"/>
      <c r="D647" s="160" t="s">
        <v>748</v>
      </c>
      <c r="E647" s="110">
        <f>E648</f>
        <v>2918</v>
      </c>
      <c r="F647" s="110">
        <f>F648</f>
        <v>0</v>
      </c>
      <c r="G647" s="110">
        <f>G648</f>
        <v>0</v>
      </c>
    </row>
    <row r="648" spans="1:7" ht="22.5">
      <c r="A648" s="9" t="s">
        <v>81</v>
      </c>
      <c r="B648" s="39" t="s">
        <v>934</v>
      </c>
      <c r="C648" s="9" t="s">
        <v>137</v>
      </c>
      <c r="D648" s="32" t="s">
        <v>450</v>
      </c>
      <c r="E648" s="110">
        <f>'Прил.№10'!F553</f>
        <v>2918</v>
      </c>
      <c r="F648" s="110">
        <f>'Прил.№10'!G553</f>
        <v>0</v>
      </c>
      <c r="G648" s="110">
        <f>'Прил.№10'!H553</f>
        <v>0</v>
      </c>
    </row>
    <row r="649" spans="1:7" s="5" customFormat="1" ht="12.75">
      <c r="A649" s="16" t="s">
        <v>385</v>
      </c>
      <c r="B649" s="37"/>
      <c r="C649" s="16"/>
      <c r="D649" s="30" t="s">
        <v>386</v>
      </c>
      <c r="E649" s="112">
        <f aca="true" t="shared" si="97" ref="E649:G653">E650</f>
        <v>640</v>
      </c>
      <c r="F649" s="112">
        <f t="shared" si="97"/>
        <v>640</v>
      </c>
      <c r="G649" s="112">
        <f t="shared" si="97"/>
        <v>590</v>
      </c>
    </row>
    <row r="650" spans="1:7" ht="22.5">
      <c r="A650" s="9" t="s">
        <v>385</v>
      </c>
      <c r="B650" s="39" t="s">
        <v>219</v>
      </c>
      <c r="C650" s="9"/>
      <c r="D650" s="31" t="s">
        <v>933</v>
      </c>
      <c r="E650" s="110">
        <f t="shared" si="97"/>
        <v>640</v>
      </c>
      <c r="F650" s="110">
        <f t="shared" si="97"/>
        <v>640</v>
      </c>
      <c r="G650" s="110">
        <f t="shared" si="97"/>
        <v>590</v>
      </c>
    </row>
    <row r="651" spans="1:7" ht="12.75">
      <c r="A651" s="9" t="s">
        <v>385</v>
      </c>
      <c r="B651" s="40" t="s">
        <v>224</v>
      </c>
      <c r="C651" s="17"/>
      <c r="D651" s="43" t="s">
        <v>457</v>
      </c>
      <c r="E651" s="110">
        <f t="shared" si="97"/>
        <v>640</v>
      </c>
      <c r="F651" s="110">
        <f t="shared" si="97"/>
        <v>640</v>
      </c>
      <c r="G651" s="110">
        <f t="shared" si="97"/>
        <v>590</v>
      </c>
    </row>
    <row r="652" spans="1:7" ht="33.75">
      <c r="A652" s="9" t="s">
        <v>385</v>
      </c>
      <c r="B652" s="40" t="s">
        <v>225</v>
      </c>
      <c r="C652" s="17"/>
      <c r="D652" s="31" t="s">
        <v>459</v>
      </c>
      <c r="E652" s="110">
        <f t="shared" si="97"/>
        <v>640</v>
      </c>
      <c r="F652" s="110">
        <f t="shared" si="97"/>
        <v>640</v>
      </c>
      <c r="G652" s="110">
        <f t="shared" si="97"/>
        <v>590</v>
      </c>
    </row>
    <row r="653" spans="1:7" ht="12.75">
      <c r="A653" s="9" t="s">
        <v>385</v>
      </c>
      <c r="B653" s="40" t="s">
        <v>226</v>
      </c>
      <c r="C653" s="17"/>
      <c r="D653" s="31" t="s">
        <v>362</v>
      </c>
      <c r="E653" s="110">
        <f t="shared" si="97"/>
        <v>640</v>
      </c>
      <c r="F653" s="110">
        <f t="shared" si="97"/>
        <v>640</v>
      </c>
      <c r="G653" s="110">
        <f t="shared" si="97"/>
        <v>590</v>
      </c>
    </row>
    <row r="654" spans="1:7" ht="33.75">
      <c r="A654" s="9" t="s">
        <v>385</v>
      </c>
      <c r="B654" s="40" t="s">
        <v>227</v>
      </c>
      <c r="C654" s="17"/>
      <c r="D654" s="31" t="s">
        <v>459</v>
      </c>
      <c r="E654" s="110">
        <f>E656+E655+E657</f>
        <v>640</v>
      </c>
      <c r="F654" s="110">
        <f>F656+F655+F657</f>
        <v>640</v>
      </c>
      <c r="G654" s="110">
        <f>G656+G655+G657</f>
        <v>590</v>
      </c>
    </row>
    <row r="655" spans="1:7" ht="45">
      <c r="A655" s="9" t="s">
        <v>385</v>
      </c>
      <c r="B655" s="40" t="s">
        <v>227</v>
      </c>
      <c r="C655" s="9" t="s">
        <v>93</v>
      </c>
      <c r="D655" s="32" t="s">
        <v>94</v>
      </c>
      <c r="E655" s="110">
        <f>'Прил.№10'!F560</f>
        <v>470</v>
      </c>
      <c r="F655" s="110">
        <f>'Прил.№10'!G560</f>
        <v>470</v>
      </c>
      <c r="G655" s="110">
        <f>'Прил.№10'!H560</f>
        <v>420</v>
      </c>
    </row>
    <row r="656" spans="1:7" ht="22.5">
      <c r="A656" s="9" t="s">
        <v>385</v>
      </c>
      <c r="B656" s="40" t="s">
        <v>227</v>
      </c>
      <c r="C656" s="9" t="s">
        <v>95</v>
      </c>
      <c r="D656" s="32" t="s">
        <v>533</v>
      </c>
      <c r="E656" s="110">
        <f>'Прил.№10'!F561</f>
        <v>130</v>
      </c>
      <c r="F656" s="110">
        <f>'Прил.№10'!G561</f>
        <v>130</v>
      </c>
      <c r="G656" s="110">
        <f>'Прил.№10'!H561</f>
        <v>130</v>
      </c>
    </row>
    <row r="657" spans="1:7" ht="12.75">
      <c r="A657" s="9" t="s">
        <v>385</v>
      </c>
      <c r="B657" s="40" t="s">
        <v>227</v>
      </c>
      <c r="C657" s="9" t="s">
        <v>135</v>
      </c>
      <c r="D657" s="31" t="s">
        <v>136</v>
      </c>
      <c r="E657" s="110">
        <f>'Прил.№10'!F562</f>
        <v>40</v>
      </c>
      <c r="F657" s="110">
        <f>'Прил.№10'!G562</f>
        <v>40</v>
      </c>
      <c r="G657" s="110">
        <f>'Прил.№10'!H562</f>
        <v>40</v>
      </c>
    </row>
    <row r="658" spans="1:7" ht="12.75">
      <c r="A658" s="65">
        <v>1200</v>
      </c>
      <c r="B658" s="97"/>
      <c r="C658" s="20"/>
      <c r="D658" s="18" t="s">
        <v>69</v>
      </c>
      <c r="E658" s="113">
        <f aca="true" t="shared" si="98" ref="E658:G664">E659</f>
        <v>1842</v>
      </c>
      <c r="F658" s="113">
        <f t="shared" si="98"/>
        <v>1842</v>
      </c>
      <c r="G658" s="113">
        <f t="shared" si="98"/>
        <v>1842</v>
      </c>
    </row>
    <row r="659" spans="1:7" ht="12.75">
      <c r="A659" s="37" t="s">
        <v>83</v>
      </c>
      <c r="B659" s="37"/>
      <c r="C659" s="16"/>
      <c r="D659" s="18" t="s">
        <v>84</v>
      </c>
      <c r="E659" s="103">
        <f t="shared" si="98"/>
        <v>1842</v>
      </c>
      <c r="F659" s="103">
        <f t="shared" si="98"/>
        <v>1842</v>
      </c>
      <c r="G659" s="103">
        <f t="shared" si="98"/>
        <v>1842</v>
      </c>
    </row>
    <row r="660" spans="1:7" s="5" customFormat="1" ht="22.5">
      <c r="A660" s="9" t="s">
        <v>83</v>
      </c>
      <c r="B660" s="39" t="s">
        <v>363</v>
      </c>
      <c r="C660" s="9"/>
      <c r="D660" s="32" t="s">
        <v>910</v>
      </c>
      <c r="E660" s="105">
        <f t="shared" si="98"/>
        <v>1842</v>
      </c>
      <c r="F660" s="105">
        <f t="shared" si="98"/>
        <v>1842</v>
      </c>
      <c r="G660" s="105">
        <f t="shared" si="98"/>
        <v>1842</v>
      </c>
    </row>
    <row r="661" spans="1:7" s="5" customFormat="1" ht="33.75">
      <c r="A661" s="9" t="s">
        <v>83</v>
      </c>
      <c r="B661" s="39" t="s">
        <v>447</v>
      </c>
      <c r="C661" s="17"/>
      <c r="D661" s="43" t="s">
        <v>922</v>
      </c>
      <c r="E661" s="105">
        <f t="shared" si="98"/>
        <v>1842</v>
      </c>
      <c r="F661" s="105">
        <f t="shared" si="98"/>
        <v>1842</v>
      </c>
      <c r="G661" s="105">
        <f t="shared" si="98"/>
        <v>1842</v>
      </c>
    </row>
    <row r="662" spans="1:7" ht="45">
      <c r="A662" s="9" t="s">
        <v>83</v>
      </c>
      <c r="B662" s="39" t="s">
        <v>448</v>
      </c>
      <c r="C662" s="17"/>
      <c r="D662" s="31" t="s">
        <v>357</v>
      </c>
      <c r="E662" s="105">
        <f>E663+E666</f>
        <v>1842</v>
      </c>
      <c r="F662" s="105">
        <f>F663+F666</f>
        <v>1842</v>
      </c>
      <c r="G662" s="105">
        <f>G663+G666</f>
        <v>1842</v>
      </c>
    </row>
    <row r="663" spans="1:7" ht="33.75">
      <c r="A663" s="9" t="s">
        <v>83</v>
      </c>
      <c r="B663" s="39" t="s">
        <v>449</v>
      </c>
      <c r="C663" s="17"/>
      <c r="D663" s="32" t="s">
        <v>417</v>
      </c>
      <c r="E663" s="105">
        <f t="shared" si="98"/>
        <v>700</v>
      </c>
      <c r="F663" s="105">
        <f t="shared" si="98"/>
        <v>700</v>
      </c>
      <c r="G663" s="105">
        <f t="shared" si="98"/>
        <v>700</v>
      </c>
    </row>
    <row r="664" spans="1:7" ht="22.5">
      <c r="A664" s="9" t="s">
        <v>83</v>
      </c>
      <c r="B664" s="39" t="s">
        <v>395</v>
      </c>
      <c r="C664" s="17"/>
      <c r="D664" s="31" t="s">
        <v>387</v>
      </c>
      <c r="E664" s="105">
        <f>E665</f>
        <v>700</v>
      </c>
      <c r="F664" s="105">
        <f t="shared" si="98"/>
        <v>700</v>
      </c>
      <c r="G664" s="105">
        <f t="shared" si="98"/>
        <v>700</v>
      </c>
    </row>
    <row r="665" spans="1:7" ht="22.5">
      <c r="A665" s="9" t="s">
        <v>83</v>
      </c>
      <c r="B665" s="39" t="s">
        <v>395</v>
      </c>
      <c r="C665" s="17" t="s">
        <v>137</v>
      </c>
      <c r="D665" s="31" t="s">
        <v>478</v>
      </c>
      <c r="E665" s="105">
        <f>'Прил.№10'!F257</f>
        <v>700</v>
      </c>
      <c r="F665" s="105">
        <f>'Прил.№10'!G257</f>
        <v>700</v>
      </c>
      <c r="G665" s="105">
        <f>'Прил.№10'!H257</f>
        <v>700</v>
      </c>
    </row>
    <row r="666" spans="1:7" ht="22.5">
      <c r="A666" s="9" t="s">
        <v>83</v>
      </c>
      <c r="B666" s="39" t="s">
        <v>823</v>
      </c>
      <c r="C666" s="17"/>
      <c r="D666" s="31" t="s">
        <v>373</v>
      </c>
      <c r="E666" s="115">
        <f aca="true" t="shared" si="99" ref="E666:G667">E667</f>
        <v>1142</v>
      </c>
      <c r="F666" s="115">
        <f t="shared" si="99"/>
        <v>1142</v>
      </c>
      <c r="G666" s="115">
        <f t="shared" si="99"/>
        <v>1142</v>
      </c>
    </row>
    <row r="667" spans="1:7" ht="12.75">
      <c r="A667" s="9" t="s">
        <v>83</v>
      </c>
      <c r="B667" s="39" t="s">
        <v>824</v>
      </c>
      <c r="C667" s="17"/>
      <c r="D667" s="31" t="s">
        <v>825</v>
      </c>
      <c r="E667" s="115">
        <f t="shared" si="99"/>
        <v>1142</v>
      </c>
      <c r="F667" s="115">
        <f t="shared" si="99"/>
        <v>1142</v>
      </c>
      <c r="G667" s="115">
        <f t="shared" si="99"/>
        <v>1142</v>
      </c>
    </row>
    <row r="668" spans="1:7" ht="24.75" customHeight="1">
      <c r="A668" s="9" t="s">
        <v>83</v>
      </c>
      <c r="B668" s="39" t="s">
        <v>824</v>
      </c>
      <c r="C668" s="17" t="s">
        <v>137</v>
      </c>
      <c r="D668" s="31" t="s">
        <v>478</v>
      </c>
      <c r="E668" s="105">
        <f>'Прил.№10'!F260</f>
        <v>1142</v>
      </c>
      <c r="F668" s="105">
        <f>'Прил.№10'!G260</f>
        <v>1142</v>
      </c>
      <c r="G668" s="105">
        <f>'Прил.№10'!H260</f>
        <v>1142</v>
      </c>
    </row>
    <row r="669" spans="1:7" ht="12.75" hidden="1">
      <c r="A669" s="37" t="s">
        <v>73</v>
      </c>
      <c r="B669" s="38"/>
      <c r="C669" s="11"/>
      <c r="D669" s="18" t="s">
        <v>53</v>
      </c>
      <c r="E669" s="114">
        <f aca="true" t="shared" si="100" ref="E669:G676">E670</f>
        <v>0</v>
      </c>
      <c r="F669" s="114">
        <f t="shared" si="100"/>
        <v>0</v>
      </c>
      <c r="G669" s="114">
        <f t="shared" si="100"/>
        <v>0</v>
      </c>
    </row>
    <row r="670" spans="1:7" ht="3" customHeight="1" hidden="1">
      <c r="A670" s="37" t="s">
        <v>74</v>
      </c>
      <c r="B670" s="38"/>
      <c r="C670" s="11"/>
      <c r="D670" s="18" t="str">
        <f>'Прил.№10'!E717</f>
        <v>Обслуживание государственного внутреннего и муниципального долга</v>
      </c>
      <c r="E670" s="114">
        <f t="shared" si="100"/>
        <v>0</v>
      </c>
      <c r="F670" s="114">
        <f t="shared" si="100"/>
        <v>0</v>
      </c>
      <c r="G670" s="114">
        <f t="shared" si="100"/>
        <v>0</v>
      </c>
    </row>
    <row r="671" spans="1:7" ht="33.75" hidden="1">
      <c r="A671" s="9" t="s">
        <v>74</v>
      </c>
      <c r="B671" s="39" t="s">
        <v>158</v>
      </c>
      <c r="C671" s="6"/>
      <c r="D671" s="32" t="s">
        <v>41</v>
      </c>
      <c r="E671" s="114">
        <f t="shared" si="100"/>
        <v>0</v>
      </c>
      <c r="F671" s="114">
        <f t="shared" si="100"/>
        <v>0</v>
      </c>
      <c r="G671" s="114">
        <f t="shared" si="100"/>
        <v>0</v>
      </c>
    </row>
    <row r="672" spans="1:7" ht="33.75" hidden="1">
      <c r="A672" s="9" t="s">
        <v>74</v>
      </c>
      <c r="B672" s="39" t="s">
        <v>101</v>
      </c>
      <c r="C672" s="11"/>
      <c r="D672" s="44" t="s">
        <v>487</v>
      </c>
      <c r="E672" s="114">
        <f t="shared" si="100"/>
        <v>0</v>
      </c>
      <c r="F672" s="114">
        <f t="shared" si="100"/>
        <v>0</v>
      </c>
      <c r="G672" s="114">
        <f t="shared" si="100"/>
        <v>0</v>
      </c>
    </row>
    <row r="673" spans="1:7" ht="22.5" hidden="1">
      <c r="A673" s="9" t="s">
        <v>74</v>
      </c>
      <c r="B673" s="39" t="s">
        <v>102</v>
      </c>
      <c r="C673" s="11"/>
      <c r="D673" s="32" t="s">
        <v>338</v>
      </c>
      <c r="E673" s="114">
        <f t="shared" si="100"/>
        <v>0</v>
      </c>
      <c r="F673" s="114">
        <f t="shared" si="100"/>
        <v>0</v>
      </c>
      <c r="G673" s="114">
        <f t="shared" si="100"/>
        <v>0</v>
      </c>
    </row>
    <row r="674" spans="1:7" ht="12.75" hidden="1">
      <c r="A674" s="9" t="s">
        <v>74</v>
      </c>
      <c r="B674" s="39" t="s">
        <v>103</v>
      </c>
      <c r="C674" s="11"/>
      <c r="D674" s="31" t="s">
        <v>362</v>
      </c>
      <c r="E674" s="115">
        <f t="shared" si="100"/>
        <v>0</v>
      </c>
      <c r="F674" s="115">
        <f t="shared" si="100"/>
        <v>0</v>
      </c>
      <c r="G674" s="115">
        <f t="shared" si="100"/>
        <v>0</v>
      </c>
    </row>
    <row r="675" spans="1:7" ht="22.5" hidden="1">
      <c r="A675" s="9" t="s">
        <v>74</v>
      </c>
      <c r="B675" s="39" t="s">
        <v>104</v>
      </c>
      <c r="C675" s="11"/>
      <c r="D675" s="32" t="s">
        <v>339</v>
      </c>
      <c r="E675" s="115">
        <f t="shared" si="100"/>
        <v>0</v>
      </c>
      <c r="F675" s="115">
        <f t="shared" si="100"/>
        <v>0</v>
      </c>
      <c r="G675" s="115">
        <f t="shared" si="100"/>
        <v>0</v>
      </c>
    </row>
    <row r="676" spans="1:7" ht="12.75" hidden="1">
      <c r="A676" s="9" t="s">
        <v>74</v>
      </c>
      <c r="B676" s="39" t="s">
        <v>105</v>
      </c>
      <c r="C676" s="11"/>
      <c r="D676" s="32" t="s">
        <v>145</v>
      </c>
      <c r="E676" s="115">
        <f t="shared" si="100"/>
        <v>0</v>
      </c>
      <c r="F676" s="115">
        <f t="shared" si="100"/>
        <v>0</v>
      </c>
      <c r="G676" s="115">
        <f t="shared" si="100"/>
        <v>0</v>
      </c>
    </row>
    <row r="677" spans="1:7" ht="12.75" hidden="1">
      <c r="A677" s="9" t="s">
        <v>74</v>
      </c>
      <c r="B677" s="39" t="s">
        <v>105</v>
      </c>
      <c r="C677" s="6">
        <v>700</v>
      </c>
      <c r="D677" s="32" t="s">
        <v>451</v>
      </c>
      <c r="E677" s="115">
        <f>'Прил.№10'!F724</f>
        <v>0</v>
      </c>
      <c r="F677" s="115">
        <f>'Прил.№10'!G724</f>
        <v>0</v>
      </c>
      <c r="G677" s="115">
        <f>'Прил.№10'!H724</f>
        <v>0</v>
      </c>
    </row>
    <row r="678" spans="1:5" ht="12.75">
      <c r="A678" s="41"/>
      <c r="B678" s="98"/>
      <c r="C678" s="24"/>
      <c r="D678" s="25"/>
      <c r="E678" s="10"/>
    </row>
  </sheetData>
  <sheetProtection/>
  <mergeCells count="10">
    <mergeCell ref="F6:F7"/>
    <mergeCell ref="G6:G7"/>
    <mergeCell ref="E5:G5"/>
    <mergeCell ref="F1:G1"/>
    <mergeCell ref="A3:G4"/>
    <mergeCell ref="A5:A7"/>
    <mergeCell ref="B5:B7"/>
    <mergeCell ref="C5:C7"/>
    <mergeCell ref="E6:E7"/>
    <mergeCell ref="D5:D7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scale="85" r:id="rId1"/>
  <rowBreaks count="123" manualBreakCount="123">
    <brk id="24" max="6" man="1"/>
    <brk id="50" max="6" man="1"/>
    <brk id="89" max="6" man="1"/>
    <brk id="90" max="6" man="1"/>
    <brk id="107" max="6" man="1"/>
    <brk id="108" max="6" man="1"/>
    <brk id="109" max="6" man="1"/>
    <brk id="114" max="6" man="1"/>
    <brk id="154" max="6" man="1"/>
    <brk id="157" max="6" man="1"/>
    <brk id="158" max="6" man="1"/>
    <brk id="159" max="6" man="1"/>
    <brk id="160" max="6" man="1"/>
    <brk id="179" max="6" man="1"/>
    <brk id="199" max="6" man="1"/>
    <brk id="200" max="6" man="1"/>
    <brk id="201" max="6" man="1"/>
    <brk id="202" max="6" man="1"/>
    <brk id="203" max="6" man="1"/>
    <brk id="204" max="6" man="1"/>
    <brk id="218" max="6" man="1"/>
    <brk id="261" max="6" man="1"/>
    <brk id="265" max="6" man="1"/>
    <brk id="266" max="6" man="1"/>
    <brk id="269" max="6" man="1"/>
    <brk id="303" max="6" man="1"/>
    <brk id="305" max="6" man="1"/>
    <brk id="310" max="6" man="1"/>
    <brk id="328" max="6" man="1"/>
    <brk id="329" max="6" man="1"/>
    <brk id="330" max="6" man="1"/>
    <brk id="331" max="6" man="1"/>
    <brk id="341" max="6" man="1"/>
    <brk id="342" max="6" man="1"/>
    <brk id="343" max="6" man="1"/>
    <brk id="368" max="6" man="1"/>
    <brk id="385" max="6" man="1"/>
    <brk id="386" max="6" man="1"/>
    <brk id="387" max="6" man="1"/>
    <brk id="388" max="6" man="1"/>
    <brk id="389" max="6" man="1"/>
    <brk id="390" max="6" man="1"/>
    <brk id="391" max="6" man="1"/>
    <brk id="394" max="6" man="1"/>
    <brk id="395" max="6" man="1"/>
    <brk id="397" max="6" man="1"/>
    <brk id="401" max="6" man="1"/>
    <brk id="431" max="6" man="1"/>
    <brk id="435" max="6" man="1"/>
    <brk id="458" max="6" man="1"/>
    <brk id="459" max="6" man="1"/>
    <brk id="460" max="6" man="1"/>
    <brk id="461" max="6" man="1"/>
    <brk id="463" max="6" man="1"/>
    <brk id="493" max="6" man="1"/>
    <brk id="494" max="6" man="1"/>
    <brk id="520" max="6" man="1"/>
    <brk id="521" max="6" man="1"/>
    <brk id="547" max="6" man="1"/>
    <brk id="551" max="6" man="1"/>
    <brk id="553" max="6" man="1"/>
    <brk id="554" max="6" man="1"/>
    <brk id="556" max="6" man="1"/>
    <brk id="559" max="6" man="1"/>
    <brk id="560" max="6" man="1"/>
    <brk id="570" max="6" man="1"/>
    <brk id="574" max="6" man="1"/>
    <brk id="577" max="6" man="1"/>
    <brk id="580" max="6" man="1"/>
    <brk id="581" max="6" man="1"/>
    <brk id="583" max="6" man="1"/>
    <brk id="584" max="6" man="1"/>
    <brk id="585" max="6" man="1"/>
    <brk id="586" max="6" man="1"/>
    <brk id="600" max="6" man="1"/>
    <brk id="603" max="6" man="1"/>
    <brk id="604" max="6" man="1"/>
    <brk id="605" max="6" man="1"/>
    <brk id="615" max="6" man="1"/>
    <brk id="616" max="6" man="1"/>
    <brk id="619" max="6" man="1"/>
    <brk id="625" max="6" man="1"/>
    <brk id="629" max="6" man="1"/>
    <brk id="639" max="6" man="1"/>
    <brk id="640" max="6" man="1"/>
    <brk id="641" max="6" man="1"/>
    <brk id="642" max="6" man="1"/>
    <brk id="643" max="6" man="1"/>
    <brk id="644" max="6" man="1"/>
    <brk id="662" max="6" man="1"/>
    <brk id="663" max="6" man="1"/>
    <brk id="675" max="6" man="1"/>
    <brk id="678" max="4" man="1"/>
    <brk id="680" max="4" man="1"/>
    <brk id="681" max="4" man="1"/>
    <brk id="682" max="4" man="1"/>
    <brk id="683" max="4" man="1"/>
    <brk id="684" max="4" man="1"/>
    <brk id="686" max="4" man="1"/>
    <brk id="687" max="4" man="1"/>
    <brk id="688" max="4" man="1"/>
    <brk id="696" max="4" man="1"/>
    <brk id="701" max="4" man="1"/>
    <brk id="703" max="4" man="1"/>
    <brk id="704" max="4" man="1"/>
    <brk id="717" max="4" man="1"/>
    <brk id="720" max="4" man="1"/>
    <brk id="721" max="4" man="1"/>
    <brk id="728" max="4" man="1"/>
    <brk id="729" max="4" man="1"/>
    <brk id="736" max="4" man="1"/>
    <brk id="739" max="4" man="1"/>
    <brk id="743" max="4" man="1"/>
    <brk id="744" max="4" man="1"/>
    <brk id="755" max="4" man="1"/>
    <brk id="758" max="4" man="1"/>
    <brk id="759" max="4" man="1"/>
    <brk id="761" max="4" man="1"/>
    <brk id="766" max="4" man="1"/>
    <brk id="768" max="4" man="1"/>
    <brk id="774" max="4" man="1"/>
    <brk id="784" max="4" man="1"/>
    <brk id="7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7"/>
  <sheetViews>
    <sheetView zoomScalePageLayoutView="0" workbookViewId="0" topLeftCell="A284">
      <selection activeCell="A263" sqref="A263:F298"/>
    </sheetView>
  </sheetViews>
  <sheetFormatPr defaultColWidth="15.125" defaultRowHeight="12.75"/>
  <cols>
    <col min="1" max="1" width="15.125" style="0" customWidth="1"/>
    <col min="2" max="2" width="10.125" style="183" customWidth="1"/>
    <col min="3" max="3" width="63.75390625" style="130" customWidth="1"/>
    <col min="4" max="6" width="15.125" style="8" customWidth="1"/>
  </cols>
  <sheetData>
    <row r="2" spans="5:6" ht="88.5" customHeight="1">
      <c r="E2" s="206" t="s">
        <v>886</v>
      </c>
      <c r="F2" s="206"/>
    </row>
    <row r="3" ht="15.75" customHeight="1"/>
    <row r="4" spans="1:6" ht="37.5" customHeight="1">
      <c r="A4" s="234" t="s">
        <v>882</v>
      </c>
      <c r="B4" s="234"/>
      <c r="C4" s="234"/>
      <c r="D4" s="234"/>
      <c r="E4" s="234"/>
      <c r="F4" s="234"/>
    </row>
    <row r="6" spans="1:6" ht="12.75">
      <c r="A6" s="227" t="s">
        <v>505</v>
      </c>
      <c r="B6" s="229" t="s">
        <v>506</v>
      </c>
      <c r="C6" s="231" t="s">
        <v>5</v>
      </c>
      <c r="D6" s="233" t="s">
        <v>467</v>
      </c>
      <c r="E6" s="233"/>
      <c r="F6" s="233"/>
    </row>
    <row r="7" spans="1:6" ht="12.75">
      <c r="A7" s="228"/>
      <c r="B7" s="230"/>
      <c r="C7" s="232"/>
      <c r="D7" s="134" t="s">
        <v>468</v>
      </c>
      <c r="E7" s="134" t="s">
        <v>745</v>
      </c>
      <c r="F7" s="134" t="s">
        <v>879</v>
      </c>
    </row>
    <row r="8" spans="1:6" s="5" customFormat="1" ht="12.75">
      <c r="A8" s="139"/>
      <c r="B8" s="184"/>
      <c r="C8" s="140" t="s">
        <v>717</v>
      </c>
      <c r="D8" s="141">
        <f>D9+D79+D106+D117+D173+D230+D248+D263+D299+D389+D495+D547+D522</f>
        <v>373972</v>
      </c>
      <c r="E8" s="141">
        <f>E9+E79+E106+E117+E173+E230+E248+E263+E299+E389+E495+E547+E522</f>
        <v>368083.30000000005</v>
      </c>
      <c r="F8" s="141">
        <f>F9+F79+F106+F117+F173+F230+F248+F263+F299+F389+F495+F547+F522</f>
        <v>360364.50000000006</v>
      </c>
    </row>
    <row r="9" spans="1:6" ht="25.5">
      <c r="A9" s="126" t="s">
        <v>363</v>
      </c>
      <c r="B9" s="185"/>
      <c r="C9" s="200" t="s">
        <v>910</v>
      </c>
      <c r="D9" s="127">
        <f>D10+D33+D41</f>
        <v>30730.5</v>
      </c>
      <c r="E9" s="127">
        <f>E10+E33+E41</f>
        <v>29837</v>
      </c>
      <c r="F9" s="127">
        <f>F10+F33+F41</f>
        <v>28153.6</v>
      </c>
    </row>
    <row r="10" spans="1:6" ht="38.25">
      <c r="A10" s="128" t="s">
        <v>381</v>
      </c>
      <c r="B10" s="182"/>
      <c r="C10" s="133" t="s">
        <v>536</v>
      </c>
      <c r="D10" s="129">
        <f>D11+D19+D25+D29+D15</f>
        <v>4420.3</v>
      </c>
      <c r="E10" s="129">
        <f>E11+E19+E25+E29+E15</f>
        <v>4420.3</v>
      </c>
      <c r="F10" s="129">
        <f>F11+F19+F25+F29+F15</f>
        <v>3820.3</v>
      </c>
    </row>
    <row r="11" spans="1:6" ht="25.5">
      <c r="A11" s="128" t="s">
        <v>425</v>
      </c>
      <c r="B11" s="182"/>
      <c r="C11" s="132" t="s">
        <v>537</v>
      </c>
      <c r="D11" s="129">
        <f>D12</f>
        <v>70</v>
      </c>
      <c r="E11" s="129">
        <f aca="true" t="shared" si="0" ref="E11:F13">E12</f>
        <v>70</v>
      </c>
      <c r="F11" s="129">
        <f t="shared" si="0"/>
        <v>70</v>
      </c>
    </row>
    <row r="12" spans="1:6" ht="12.75">
      <c r="A12" s="128" t="s">
        <v>426</v>
      </c>
      <c r="B12" s="182"/>
      <c r="C12" s="132" t="s">
        <v>538</v>
      </c>
      <c r="D12" s="129">
        <f>D13</f>
        <v>70</v>
      </c>
      <c r="E12" s="129">
        <f t="shared" si="0"/>
        <v>70</v>
      </c>
      <c r="F12" s="129">
        <f t="shared" si="0"/>
        <v>70</v>
      </c>
    </row>
    <row r="13" spans="1:6" ht="25.5">
      <c r="A13" s="128" t="s">
        <v>427</v>
      </c>
      <c r="B13" s="182"/>
      <c r="C13" s="132" t="s">
        <v>539</v>
      </c>
      <c r="D13" s="129">
        <f>D14</f>
        <v>70</v>
      </c>
      <c r="E13" s="129">
        <f t="shared" si="0"/>
        <v>70</v>
      </c>
      <c r="F13" s="129">
        <f t="shared" si="0"/>
        <v>70</v>
      </c>
    </row>
    <row r="14" spans="1:6" ht="25.5">
      <c r="A14" s="128" t="s">
        <v>427</v>
      </c>
      <c r="B14" s="182" t="s">
        <v>95</v>
      </c>
      <c r="C14" s="132" t="s">
        <v>540</v>
      </c>
      <c r="D14" s="129">
        <f>'Прил.№10'!F204</f>
        <v>70</v>
      </c>
      <c r="E14" s="129">
        <f>'Прил.№10'!G204</f>
        <v>70</v>
      </c>
      <c r="F14" s="129">
        <f>'Прил.№10'!H204</f>
        <v>70</v>
      </c>
    </row>
    <row r="15" spans="1:6" ht="25.5">
      <c r="A15" s="163" t="s">
        <v>749</v>
      </c>
      <c r="B15" s="164"/>
      <c r="C15" s="137" t="s">
        <v>750</v>
      </c>
      <c r="D15" s="129">
        <f>D16</f>
        <v>70</v>
      </c>
      <c r="E15" s="129">
        <f aca="true" t="shared" si="1" ref="E15:F17">E16</f>
        <v>70</v>
      </c>
      <c r="F15" s="129">
        <f t="shared" si="1"/>
        <v>70</v>
      </c>
    </row>
    <row r="16" spans="1:6" ht="12.75">
      <c r="A16" s="163" t="s">
        <v>751</v>
      </c>
      <c r="B16" s="164"/>
      <c r="C16" s="137" t="s">
        <v>362</v>
      </c>
      <c r="D16" s="129">
        <f>D17</f>
        <v>70</v>
      </c>
      <c r="E16" s="129">
        <f t="shared" si="1"/>
        <v>70</v>
      </c>
      <c r="F16" s="129">
        <f t="shared" si="1"/>
        <v>70</v>
      </c>
    </row>
    <row r="17" spans="1:6" ht="25.5">
      <c r="A17" s="163" t="s">
        <v>752</v>
      </c>
      <c r="B17" s="164"/>
      <c r="C17" s="137" t="s">
        <v>753</v>
      </c>
      <c r="D17" s="129">
        <f>D18</f>
        <v>70</v>
      </c>
      <c r="E17" s="129">
        <f t="shared" si="1"/>
        <v>70</v>
      </c>
      <c r="F17" s="129">
        <f t="shared" si="1"/>
        <v>70</v>
      </c>
    </row>
    <row r="18" spans="1:6" ht="25.5">
      <c r="A18" s="163" t="s">
        <v>752</v>
      </c>
      <c r="B18" s="164" t="s">
        <v>95</v>
      </c>
      <c r="C18" s="138" t="s">
        <v>533</v>
      </c>
      <c r="D18" s="129">
        <f>'Прил.№10'!F63</f>
        <v>70</v>
      </c>
      <c r="E18" s="129">
        <f>'Прил.№10'!G63</f>
        <v>70</v>
      </c>
      <c r="F18" s="129">
        <f>'Прил.№10'!H63</f>
        <v>70</v>
      </c>
    </row>
    <row r="19" spans="1:6" ht="38.25">
      <c r="A19" s="128" t="s">
        <v>268</v>
      </c>
      <c r="B19" s="182"/>
      <c r="C19" s="132" t="s">
        <v>541</v>
      </c>
      <c r="D19" s="129">
        <f aca="true" t="shared" si="2" ref="D19:F20">D20</f>
        <v>3140.3</v>
      </c>
      <c r="E19" s="129">
        <f t="shared" si="2"/>
        <v>3140.3</v>
      </c>
      <c r="F19" s="129">
        <f t="shared" si="2"/>
        <v>2740.3</v>
      </c>
    </row>
    <row r="20" spans="1:6" ht="12.75">
      <c r="A20" s="128" t="s">
        <v>269</v>
      </c>
      <c r="B20" s="182"/>
      <c r="C20" s="132" t="s">
        <v>538</v>
      </c>
      <c r="D20" s="129">
        <f t="shared" si="2"/>
        <v>3140.3</v>
      </c>
      <c r="E20" s="129">
        <f t="shared" si="2"/>
        <v>3140.3</v>
      </c>
      <c r="F20" s="129">
        <f t="shared" si="2"/>
        <v>2740.3</v>
      </c>
    </row>
    <row r="21" spans="1:6" ht="51">
      <c r="A21" s="128" t="s">
        <v>270</v>
      </c>
      <c r="B21" s="182"/>
      <c r="C21" s="132" t="s">
        <v>542</v>
      </c>
      <c r="D21" s="129">
        <f>D22+D23+D24</f>
        <v>3140.3</v>
      </c>
      <c r="E21" s="129">
        <f>E22+E23+E24</f>
        <v>3140.3</v>
      </c>
      <c r="F21" s="129">
        <f>F22+F23+F24</f>
        <v>2740.3</v>
      </c>
    </row>
    <row r="22" spans="1:6" ht="51">
      <c r="A22" s="128" t="s">
        <v>270</v>
      </c>
      <c r="B22" s="182" t="s">
        <v>93</v>
      </c>
      <c r="C22" s="132" t="s">
        <v>543</v>
      </c>
      <c r="D22" s="129">
        <f>'Прил.№10'!F276</f>
        <v>692</v>
      </c>
      <c r="E22" s="129">
        <f>'Прил.№10'!G276</f>
        <v>692</v>
      </c>
      <c r="F22" s="129">
        <f>'Прил.№10'!H276</f>
        <v>692</v>
      </c>
    </row>
    <row r="23" spans="1:6" ht="25.5">
      <c r="A23" s="128" t="s">
        <v>270</v>
      </c>
      <c r="B23" s="182" t="s">
        <v>95</v>
      </c>
      <c r="C23" s="132" t="s">
        <v>540</v>
      </c>
      <c r="D23" s="129">
        <f>'Прил.№10'!F277</f>
        <v>2402.3</v>
      </c>
      <c r="E23" s="129">
        <f>'Прил.№10'!G277</f>
        <v>2402.3</v>
      </c>
      <c r="F23" s="129">
        <f>'Прил.№10'!H277</f>
        <v>2002.3000000000002</v>
      </c>
    </row>
    <row r="24" spans="1:6" ht="12.75">
      <c r="A24" s="128" t="s">
        <v>270</v>
      </c>
      <c r="B24" s="182" t="s">
        <v>135</v>
      </c>
      <c r="C24" s="132" t="s">
        <v>544</v>
      </c>
      <c r="D24" s="129">
        <f>'Прил.№10'!F278</f>
        <v>46</v>
      </c>
      <c r="E24" s="129">
        <f>'Прил.№10'!G278</f>
        <v>46</v>
      </c>
      <c r="F24" s="129">
        <f>'Прил.№10'!H278</f>
        <v>46</v>
      </c>
    </row>
    <row r="25" spans="1:6" ht="25.5">
      <c r="A25" s="128" t="s">
        <v>382</v>
      </c>
      <c r="B25" s="182"/>
      <c r="C25" s="132" t="s">
        <v>545</v>
      </c>
      <c r="D25" s="129">
        <f>D26</f>
        <v>40</v>
      </c>
      <c r="E25" s="129">
        <f aca="true" t="shared" si="3" ref="E25:F27">E26</f>
        <v>40</v>
      </c>
      <c r="F25" s="129">
        <f t="shared" si="3"/>
        <v>40</v>
      </c>
    </row>
    <row r="26" spans="1:6" ht="12.75">
      <c r="A26" s="128" t="s">
        <v>383</v>
      </c>
      <c r="B26" s="182"/>
      <c r="C26" s="132" t="s">
        <v>538</v>
      </c>
      <c r="D26" s="129">
        <f>D27</f>
        <v>40</v>
      </c>
      <c r="E26" s="129">
        <f t="shared" si="3"/>
        <v>40</v>
      </c>
      <c r="F26" s="129">
        <f t="shared" si="3"/>
        <v>40</v>
      </c>
    </row>
    <row r="27" spans="1:6" ht="25.5">
      <c r="A27" s="128" t="s">
        <v>525</v>
      </c>
      <c r="B27" s="182"/>
      <c r="C27" s="132" t="s">
        <v>546</v>
      </c>
      <c r="D27" s="129">
        <f>D28</f>
        <v>40</v>
      </c>
      <c r="E27" s="129">
        <f t="shared" si="3"/>
        <v>40</v>
      </c>
      <c r="F27" s="129">
        <f t="shared" si="3"/>
        <v>40</v>
      </c>
    </row>
    <row r="28" spans="1:6" ht="12.75">
      <c r="A28" s="128" t="s">
        <v>525</v>
      </c>
      <c r="B28" s="182" t="s">
        <v>135</v>
      </c>
      <c r="C28" s="132" t="s">
        <v>544</v>
      </c>
      <c r="D28" s="129">
        <f>'Прил.№10'!F67</f>
        <v>40</v>
      </c>
      <c r="E28" s="129">
        <f>'Прил.№10'!G67</f>
        <v>40</v>
      </c>
      <c r="F28" s="129">
        <f>'Прил.№10'!H67</f>
        <v>40</v>
      </c>
    </row>
    <row r="29" spans="1:6" ht="38.25">
      <c r="A29" s="128" t="s">
        <v>428</v>
      </c>
      <c r="B29" s="182"/>
      <c r="C29" s="132" t="s">
        <v>547</v>
      </c>
      <c r="D29" s="129">
        <f>D30</f>
        <v>1100</v>
      </c>
      <c r="E29" s="129">
        <f aca="true" t="shared" si="4" ref="E29:F31">E30</f>
        <v>1100</v>
      </c>
      <c r="F29" s="129">
        <f t="shared" si="4"/>
        <v>900</v>
      </c>
    </row>
    <row r="30" spans="1:6" ht="12.75">
      <c r="A30" s="128" t="s">
        <v>429</v>
      </c>
      <c r="B30" s="182"/>
      <c r="C30" s="132" t="s">
        <v>538</v>
      </c>
      <c r="D30" s="129">
        <f>D31</f>
        <v>1100</v>
      </c>
      <c r="E30" s="129">
        <f t="shared" si="4"/>
        <v>1100</v>
      </c>
      <c r="F30" s="129">
        <f t="shared" si="4"/>
        <v>900</v>
      </c>
    </row>
    <row r="31" spans="1:6" ht="25.5">
      <c r="A31" s="128" t="s">
        <v>430</v>
      </c>
      <c r="B31" s="182"/>
      <c r="C31" s="132" t="s">
        <v>548</v>
      </c>
      <c r="D31" s="129">
        <f>D32</f>
        <v>1100</v>
      </c>
      <c r="E31" s="129">
        <f t="shared" si="4"/>
        <v>1100</v>
      </c>
      <c r="F31" s="129">
        <f t="shared" si="4"/>
        <v>900</v>
      </c>
    </row>
    <row r="32" spans="1:6" ht="12.75">
      <c r="A32" s="128" t="s">
        <v>430</v>
      </c>
      <c r="B32" s="182" t="s">
        <v>164</v>
      </c>
      <c r="C32" s="132" t="s">
        <v>549</v>
      </c>
      <c r="D32" s="129">
        <f>'Прил.№10'!F212</f>
        <v>1100</v>
      </c>
      <c r="E32" s="129">
        <f>'Прил.№10'!G212</f>
        <v>1100</v>
      </c>
      <c r="F32" s="129">
        <f>'Прил.№10'!H212</f>
        <v>900</v>
      </c>
    </row>
    <row r="33" spans="1:6" ht="38.25">
      <c r="A33" s="128" t="s">
        <v>447</v>
      </c>
      <c r="B33" s="182"/>
      <c r="C33" s="132" t="s">
        <v>550</v>
      </c>
      <c r="D33" s="129">
        <f>D34</f>
        <v>1842</v>
      </c>
      <c r="E33" s="129">
        <f aca="true" t="shared" si="5" ref="E33:F36">E34</f>
        <v>1842</v>
      </c>
      <c r="F33" s="129">
        <f t="shared" si="5"/>
        <v>1842</v>
      </c>
    </row>
    <row r="34" spans="1:6" ht="52.5" customHeight="1">
      <c r="A34" s="128" t="s">
        <v>448</v>
      </c>
      <c r="B34" s="182"/>
      <c r="C34" s="132" t="s">
        <v>551</v>
      </c>
      <c r="D34" s="129">
        <f>D35+D38</f>
        <v>1842</v>
      </c>
      <c r="E34" s="129">
        <f>E35+E38</f>
        <v>1842</v>
      </c>
      <c r="F34" s="129">
        <f>F35+F38</f>
        <v>1842</v>
      </c>
    </row>
    <row r="35" spans="1:6" ht="38.25">
      <c r="A35" s="128" t="s">
        <v>449</v>
      </c>
      <c r="B35" s="182"/>
      <c r="C35" s="132" t="s">
        <v>552</v>
      </c>
      <c r="D35" s="129">
        <f>D36</f>
        <v>700</v>
      </c>
      <c r="E35" s="129">
        <f t="shared" si="5"/>
        <v>700</v>
      </c>
      <c r="F35" s="129">
        <f t="shared" si="5"/>
        <v>700</v>
      </c>
    </row>
    <row r="36" spans="1:6" ht="25.5">
      <c r="A36" s="128" t="s">
        <v>395</v>
      </c>
      <c r="B36" s="182"/>
      <c r="C36" s="132" t="s">
        <v>553</v>
      </c>
      <c r="D36" s="129">
        <f>D37</f>
        <v>700</v>
      </c>
      <c r="E36" s="129">
        <f t="shared" si="5"/>
        <v>700</v>
      </c>
      <c r="F36" s="129">
        <f t="shared" si="5"/>
        <v>700</v>
      </c>
    </row>
    <row r="37" spans="1:6" ht="25.5">
      <c r="A37" s="128" t="s">
        <v>395</v>
      </c>
      <c r="B37" s="182" t="s">
        <v>137</v>
      </c>
      <c r="C37" s="132" t="s">
        <v>554</v>
      </c>
      <c r="D37" s="129">
        <f>'Прил.№10'!F257</f>
        <v>700</v>
      </c>
      <c r="E37" s="129">
        <f>'Прил.№10'!G257</f>
        <v>700</v>
      </c>
      <c r="F37" s="129">
        <f>'Прил.№10'!H257</f>
        <v>700</v>
      </c>
    </row>
    <row r="38" spans="1:6" ht="25.5">
      <c r="A38" s="135" t="s">
        <v>823</v>
      </c>
      <c r="B38" s="164"/>
      <c r="C38" s="137" t="s">
        <v>373</v>
      </c>
      <c r="D38" s="129">
        <f aca="true" t="shared" si="6" ref="D38:F39">D39</f>
        <v>1142</v>
      </c>
      <c r="E38" s="129">
        <f t="shared" si="6"/>
        <v>1142</v>
      </c>
      <c r="F38" s="129">
        <f t="shared" si="6"/>
        <v>1142</v>
      </c>
    </row>
    <row r="39" spans="1:6" ht="12.75">
      <c r="A39" s="135" t="s">
        <v>824</v>
      </c>
      <c r="B39" s="164"/>
      <c r="C39" s="137" t="s">
        <v>825</v>
      </c>
      <c r="D39" s="129">
        <f t="shared" si="6"/>
        <v>1142</v>
      </c>
      <c r="E39" s="129">
        <f t="shared" si="6"/>
        <v>1142</v>
      </c>
      <c r="F39" s="129">
        <f t="shared" si="6"/>
        <v>1142</v>
      </c>
    </row>
    <row r="40" spans="1:6" ht="25.5">
      <c r="A40" s="135" t="s">
        <v>824</v>
      </c>
      <c r="B40" s="164" t="s">
        <v>137</v>
      </c>
      <c r="C40" s="137" t="s">
        <v>478</v>
      </c>
      <c r="D40" s="129">
        <f>'Прил.№10'!F260</f>
        <v>1142</v>
      </c>
      <c r="E40" s="129">
        <f>'Прил.№10'!G260</f>
        <v>1142</v>
      </c>
      <c r="F40" s="129">
        <f>'Прил.№10'!H260</f>
        <v>1142</v>
      </c>
    </row>
    <row r="41" spans="1:6" ht="12.75">
      <c r="A41" s="128" t="s">
        <v>364</v>
      </c>
      <c r="B41" s="182"/>
      <c r="C41" s="132" t="s">
        <v>555</v>
      </c>
      <c r="D41" s="129">
        <f>D42+D48+D56+D65+D70+D76+D61</f>
        <v>24468.2</v>
      </c>
      <c r="E41" s="129">
        <f>E42+E48+E56+E65+E70+E76+E61</f>
        <v>23574.7</v>
      </c>
      <c r="F41" s="129">
        <f>F42+F48+F56+F65+F70+F76+F61</f>
        <v>22491.3</v>
      </c>
    </row>
    <row r="42" spans="1:6" ht="25.5">
      <c r="A42" s="128" t="s">
        <v>365</v>
      </c>
      <c r="B42" s="182"/>
      <c r="C42" s="132" t="s">
        <v>556</v>
      </c>
      <c r="D42" s="129">
        <f aca="true" t="shared" si="7" ref="D42:F43">D43</f>
        <v>17029.5</v>
      </c>
      <c r="E42" s="129">
        <f t="shared" si="7"/>
        <v>17029.5</v>
      </c>
      <c r="F42" s="129">
        <f t="shared" si="7"/>
        <v>16029.5</v>
      </c>
    </row>
    <row r="43" spans="1:6" ht="12.75">
      <c r="A43" s="128" t="s">
        <v>366</v>
      </c>
      <c r="B43" s="182"/>
      <c r="C43" s="132" t="s">
        <v>538</v>
      </c>
      <c r="D43" s="129">
        <f t="shared" si="7"/>
        <v>17029.5</v>
      </c>
      <c r="E43" s="129">
        <f t="shared" si="7"/>
        <v>17029.5</v>
      </c>
      <c r="F43" s="129">
        <f t="shared" si="7"/>
        <v>16029.5</v>
      </c>
    </row>
    <row r="44" spans="1:6" ht="25.5">
      <c r="A44" s="128" t="s">
        <v>98</v>
      </c>
      <c r="B44" s="182"/>
      <c r="C44" s="132" t="s">
        <v>557</v>
      </c>
      <c r="D44" s="129">
        <f>D45+D46+D47</f>
        <v>17029.5</v>
      </c>
      <c r="E44" s="129">
        <f>E45+E46+E47</f>
        <v>17029.5</v>
      </c>
      <c r="F44" s="129">
        <f>F45+F46+F47</f>
        <v>16029.5</v>
      </c>
    </row>
    <row r="45" spans="1:6" ht="51">
      <c r="A45" s="128" t="s">
        <v>98</v>
      </c>
      <c r="B45" s="182" t="s">
        <v>93</v>
      </c>
      <c r="C45" s="132" t="s">
        <v>543</v>
      </c>
      <c r="D45" s="129">
        <f>'Прил.№10'!F23</f>
        <v>14518.5</v>
      </c>
      <c r="E45" s="129">
        <f>'Прил.№10'!G23</f>
        <v>14518.5</v>
      </c>
      <c r="F45" s="129">
        <f>'Прил.№10'!H23</f>
        <v>14518.5</v>
      </c>
    </row>
    <row r="46" spans="1:6" ht="25.5">
      <c r="A46" s="128" t="s">
        <v>98</v>
      </c>
      <c r="B46" s="182" t="s">
        <v>95</v>
      </c>
      <c r="C46" s="132" t="s">
        <v>540</v>
      </c>
      <c r="D46" s="129">
        <f>'Прил.№10'!F24</f>
        <v>2451</v>
      </c>
      <c r="E46" s="129">
        <f>'Прил.№10'!G24</f>
        <v>2451</v>
      </c>
      <c r="F46" s="129">
        <f>'Прил.№10'!H24</f>
        <v>1451</v>
      </c>
    </row>
    <row r="47" spans="1:6" ht="12.75">
      <c r="A47" s="128" t="s">
        <v>98</v>
      </c>
      <c r="B47" s="182" t="s">
        <v>135</v>
      </c>
      <c r="C47" s="132" t="s">
        <v>544</v>
      </c>
      <c r="D47" s="129">
        <f>'Прил.№10'!F25</f>
        <v>60</v>
      </c>
      <c r="E47" s="129">
        <f>'Прил.№10'!G25</f>
        <v>60</v>
      </c>
      <c r="F47" s="129">
        <f>'Прил.№10'!H25</f>
        <v>60</v>
      </c>
    </row>
    <row r="48" spans="1:6" ht="25.5">
      <c r="A48" s="128" t="s">
        <v>368</v>
      </c>
      <c r="B48" s="182"/>
      <c r="C48" s="132" t="s">
        <v>558</v>
      </c>
      <c r="D48" s="129">
        <f>D49+D52</f>
        <v>1481.5</v>
      </c>
      <c r="E48" s="129">
        <f>E49+E52</f>
        <v>587.3</v>
      </c>
      <c r="F48" s="129">
        <f>F49+F52</f>
        <v>587.3</v>
      </c>
    </row>
    <row r="49" spans="1:6" ht="12.75">
      <c r="A49" s="128" t="s">
        <v>369</v>
      </c>
      <c r="B49" s="182"/>
      <c r="C49" s="132" t="s">
        <v>538</v>
      </c>
      <c r="D49" s="129">
        <f aca="true" t="shared" si="8" ref="D49:F50">D50</f>
        <v>80</v>
      </c>
      <c r="E49" s="129">
        <f t="shared" si="8"/>
        <v>80</v>
      </c>
      <c r="F49" s="129">
        <f t="shared" si="8"/>
        <v>80</v>
      </c>
    </row>
    <row r="50" spans="1:6" ht="25.5">
      <c r="A50" s="128" t="s">
        <v>107</v>
      </c>
      <c r="B50" s="182"/>
      <c r="C50" s="132" t="s">
        <v>559</v>
      </c>
      <c r="D50" s="129">
        <f t="shared" si="8"/>
        <v>80</v>
      </c>
      <c r="E50" s="129">
        <f t="shared" si="8"/>
        <v>80</v>
      </c>
      <c r="F50" s="129">
        <f t="shared" si="8"/>
        <v>80</v>
      </c>
    </row>
    <row r="51" spans="1:6" ht="51">
      <c r="A51" s="128" t="s">
        <v>107</v>
      </c>
      <c r="B51" s="182" t="s">
        <v>93</v>
      </c>
      <c r="C51" s="132" t="s">
        <v>543</v>
      </c>
      <c r="D51" s="129">
        <f>'Прил.№10'!F32</f>
        <v>80</v>
      </c>
      <c r="E51" s="129">
        <f>'Прил.№10'!G32</f>
        <v>80</v>
      </c>
      <c r="F51" s="129">
        <f>'Прил.№10'!H32</f>
        <v>80</v>
      </c>
    </row>
    <row r="52" spans="1:6" ht="38.25">
      <c r="A52" s="128" t="s">
        <v>119</v>
      </c>
      <c r="B52" s="182"/>
      <c r="C52" s="132" t="s">
        <v>560</v>
      </c>
      <c r="D52" s="129">
        <f>D53</f>
        <v>1401.5</v>
      </c>
      <c r="E52" s="129">
        <f>E53</f>
        <v>507.3</v>
      </c>
      <c r="F52" s="129">
        <f>F53</f>
        <v>507.3</v>
      </c>
    </row>
    <row r="53" spans="1:6" ht="63.75">
      <c r="A53" s="135" t="s">
        <v>943</v>
      </c>
      <c r="B53" s="182"/>
      <c r="C53" s="132" t="s">
        <v>561</v>
      </c>
      <c r="D53" s="129">
        <f>D54+D55</f>
        <v>1401.5</v>
      </c>
      <c r="E53" s="129">
        <f>E54+E55</f>
        <v>507.3</v>
      </c>
      <c r="F53" s="129">
        <f>F54+F55</f>
        <v>507.3</v>
      </c>
    </row>
    <row r="54" spans="1:6" ht="51">
      <c r="A54" s="135" t="s">
        <v>943</v>
      </c>
      <c r="B54" s="182" t="s">
        <v>93</v>
      </c>
      <c r="C54" s="132" t="s">
        <v>543</v>
      </c>
      <c r="D54" s="129">
        <f>'Прил.№10'!F98</f>
        <v>488.9</v>
      </c>
      <c r="E54" s="129">
        <f>'Прил.№10'!G98</f>
        <v>507.3</v>
      </c>
      <c r="F54" s="129">
        <f>'Прил.№10'!H98</f>
        <v>507.3</v>
      </c>
    </row>
    <row r="55" spans="1:6" ht="25.5">
      <c r="A55" s="135" t="s">
        <v>943</v>
      </c>
      <c r="B55" s="136" t="s">
        <v>95</v>
      </c>
      <c r="C55" s="181" t="s">
        <v>533</v>
      </c>
      <c r="D55" s="129">
        <f>'Прил.№10'!F99</f>
        <v>912.6</v>
      </c>
      <c r="E55" s="129">
        <f>'Прил.№10'!G99</f>
        <v>0</v>
      </c>
      <c r="F55" s="129">
        <f>'Прил.№10'!H99</f>
        <v>0</v>
      </c>
    </row>
    <row r="56" spans="1:6" ht="38.25">
      <c r="A56" s="128" t="s">
        <v>370</v>
      </c>
      <c r="B56" s="182"/>
      <c r="C56" s="132" t="s">
        <v>562</v>
      </c>
      <c r="D56" s="129">
        <f aca="true" t="shared" si="9" ref="D56:F57">D57</f>
        <v>335.2</v>
      </c>
      <c r="E56" s="129">
        <f t="shared" si="9"/>
        <v>335.2</v>
      </c>
      <c r="F56" s="129">
        <f t="shared" si="9"/>
        <v>335.2</v>
      </c>
    </row>
    <row r="57" spans="1:6" ht="25.5">
      <c r="A57" s="128" t="s">
        <v>108</v>
      </c>
      <c r="B57" s="182"/>
      <c r="C57" s="132" t="s">
        <v>563</v>
      </c>
      <c r="D57" s="129">
        <f t="shared" si="9"/>
        <v>335.2</v>
      </c>
      <c r="E57" s="129">
        <f t="shared" si="9"/>
        <v>335.2</v>
      </c>
      <c r="F57" s="129">
        <f t="shared" si="9"/>
        <v>335.2</v>
      </c>
    </row>
    <row r="58" spans="1:6" ht="38.25">
      <c r="A58" s="128" t="s">
        <v>109</v>
      </c>
      <c r="B58" s="182"/>
      <c r="C58" s="132" t="s">
        <v>564</v>
      </c>
      <c r="D58" s="129">
        <f>D59+D60</f>
        <v>335.2</v>
      </c>
      <c r="E58" s="129">
        <f>E59+E60</f>
        <v>335.2</v>
      </c>
      <c r="F58" s="129">
        <f>F59+F60</f>
        <v>335.2</v>
      </c>
    </row>
    <row r="59" spans="1:6" ht="51">
      <c r="A59" s="128" t="s">
        <v>109</v>
      </c>
      <c r="B59" s="182" t="s">
        <v>93</v>
      </c>
      <c r="C59" s="132" t="s">
        <v>543</v>
      </c>
      <c r="D59" s="129">
        <f>'Прил.№10'!F36</f>
        <v>322</v>
      </c>
      <c r="E59" s="129">
        <f>'Прил.№10'!G36</f>
        <v>322</v>
      </c>
      <c r="F59" s="129">
        <f>'Прил.№10'!H36</f>
        <v>322</v>
      </c>
    </row>
    <row r="60" spans="1:6" ht="25.5">
      <c r="A60" s="128" t="s">
        <v>109</v>
      </c>
      <c r="B60" s="182" t="s">
        <v>95</v>
      </c>
      <c r="C60" s="132" t="s">
        <v>540</v>
      </c>
      <c r="D60" s="129">
        <f>'Прил.№10'!F37</f>
        <v>13.2</v>
      </c>
      <c r="E60" s="129">
        <f>'Прил.№10'!G37</f>
        <v>13.2</v>
      </c>
      <c r="F60" s="129">
        <f>'Прил.№10'!H37</f>
        <v>13.2</v>
      </c>
    </row>
    <row r="61" spans="1:6" ht="38.25">
      <c r="A61" s="135" t="s">
        <v>372</v>
      </c>
      <c r="B61" s="136"/>
      <c r="C61" s="142" t="s">
        <v>111</v>
      </c>
      <c r="D61" s="129">
        <f>D62</f>
        <v>8.2</v>
      </c>
      <c r="E61" s="129">
        <f aca="true" t="shared" si="10" ref="E61:F63">E62</f>
        <v>8.9</v>
      </c>
      <c r="F61" s="129">
        <f t="shared" si="10"/>
        <v>51.8</v>
      </c>
    </row>
    <row r="62" spans="1:6" ht="38.25">
      <c r="A62" s="135" t="s">
        <v>112</v>
      </c>
      <c r="B62" s="136"/>
      <c r="C62" s="143" t="s">
        <v>113</v>
      </c>
      <c r="D62" s="129">
        <f>D63</f>
        <v>8.2</v>
      </c>
      <c r="E62" s="129">
        <f t="shared" si="10"/>
        <v>8.9</v>
      </c>
      <c r="F62" s="129">
        <f t="shared" si="10"/>
        <v>51.8</v>
      </c>
    </row>
    <row r="63" spans="1:6" ht="38.25">
      <c r="A63" s="135" t="s">
        <v>388</v>
      </c>
      <c r="B63" s="136"/>
      <c r="C63" s="143" t="s">
        <v>114</v>
      </c>
      <c r="D63" s="129">
        <f>D64</f>
        <v>8.2</v>
      </c>
      <c r="E63" s="129">
        <f t="shared" si="10"/>
        <v>8.9</v>
      </c>
      <c r="F63" s="129">
        <f t="shared" si="10"/>
        <v>51.8</v>
      </c>
    </row>
    <row r="64" spans="1:6" ht="25.5">
      <c r="A64" s="135" t="s">
        <v>388</v>
      </c>
      <c r="B64" s="136" t="s">
        <v>95</v>
      </c>
      <c r="C64" s="138" t="s">
        <v>96</v>
      </c>
      <c r="D64" s="129">
        <f>'Прил.№10'!F44</f>
        <v>8.2</v>
      </c>
      <c r="E64" s="129">
        <f>'Прил.№10'!G44</f>
        <v>8.9</v>
      </c>
      <c r="F64" s="129">
        <f>'Прил.№10'!H44</f>
        <v>51.8</v>
      </c>
    </row>
    <row r="65" spans="1:6" ht="38.25">
      <c r="A65" s="128" t="s">
        <v>384</v>
      </c>
      <c r="B65" s="182"/>
      <c r="C65" s="132" t="s">
        <v>565</v>
      </c>
      <c r="D65" s="129">
        <f aca="true" t="shared" si="11" ref="D65:F66">D66</f>
        <v>132</v>
      </c>
      <c r="E65" s="129">
        <f t="shared" si="11"/>
        <v>132</v>
      </c>
      <c r="F65" s="129">
        <f t="shared" si="11"/>
        <v>132</v>
      </c>
    </row>
    <row r="66" spans="1:6" ht="25.5">
      <c r="A66" s="128" t="s">
        <v>397</v>
      </c>
      <c r="B66" s="182"/>
      <c r="C66" s="132" t="s">
        <v>563</v>
      </c>
      <c r="D66" s="129">
        <f t="shared" si="11"/>
        <v>132</v>
      </c>
      <c r="E66" s="129">
        <f t="shared" si="11"/>
        <v>132</v>
      </c>
      <c r="F66" s="129">
        <f t="shared" si="11"/>
        <v>132</v>
      </c>
    </row>
    <row r="67" spans="1:6" ht="38.25">
      <c r="A67" s="128" t="s">
        <v>117</v>
      </c>
      <c r="B67" s="182"/>
      <c r="C67" s="132" t="s">
        <v>566</v>
      </c>
      <c r="D67" s="129">
        <f>D68+D69</f>
        <v>132</v>
      </c>
      <c r="E67" s="129">
        <f>E68+E69</f>
        <v>132</v>
      </c>
      <c r="F67" s="129">
        <f>F68+F69</f>
        <v>132</v>
      </c>
    </row>
    <row r="68" spans="1:6" ht="51">
      <c r="A68" s="128" t="s">
        <v>117</v>
      </c>
      <c r="B68" s="182" t="s">
        <v>93</v>
      </c>
      <c r="C68" s="132" t="s">
        <v>543</v>
      </c>
      <c r="D68" s="129">
        <f>'Прил.№10'!F72</f>
        <v>102</v>
      </c>
      <c r="E68" s="129">
        <f>'Прил.№10'!G72</f>
        <v>102</v>
      </c>
      <c r="F68" s="129">
        <f>'Прил.№10'!H72</f>
        <v>102</v>
      </c>
    </row>
    <row r="69" spans="1:6" ht="25.5">
      <c r="A69" s="128" t="s">
        <v>117</v>
      </c>
      <c r="B69" s="182" t="s">
        <v>95</v>
      </c>
      <c r="C69" s="132" t="s">
        <v>540</v>
      </c>
      <c r="D69" s="129">
        <f>'Прил.№10'!F73</f>
        <v>30</v>
      </c>
      <c r="E69" s="129">
        <f>'Прил.№10'!G73</f>
        <v>30</v>
      </c>
      <c r="F69" s="129">
        <f>'Прил.№10'!H73</f>
        <v>30</v>
      </c>
    </row>
    <row r="70" spans="1:6" ht="38.25">
      <c r="A70" s="128" t="s">
        <v>398</v>
      </c>
      <c r="B70" s="182"/>
      <c r="C70" s="132" t="s">
        <v>567</v>
      </c>
      <c r="D70" s="129">
        <f aca="true" t="shared" si="12" ref="D70:F71">D71</f>
        <v>3998.8</v>
      </c>
      <c r="E70" s="129">
        <f t="shared" si="12"/>
        <v>3998.8</v>
      </c>
      <c r="F70" s="129">
        <f t="shared" si="12"/>
        <v>3872.5</v>
      </c>
    </row>
    <row r="71" spans="1:6" ht="12.75">
      <c r="A71" s="128" t="s">
        <v>267</v>
      </c>
      <c r="B71" s="182"/>
      <c r="C71" s="132" t="s">
        <v>538</v>
      </c>
      <c r="D71" s="129">
        <f t="shared" si="12"/>
        <v>3998.8</v>
      </c>
      <c r="E71" s="129">
        <f t="shared" si="12"/>
        <v>3998.8</v>
      </c>
      <c r="F71" s="129">
        <f t="shared" si="12"/>
        <v>3872.5</v>
      </c>
    </row>
    <row r="72" spans="1:6" ht="25.5">
      <c r="A72" s="128" t="s">
        <v>522</v>
      </c>
      <c r="B72" s="182"/>
      <c r="C72" s="132" t="s">
        <v>568</v>
      </c>
      <c r="D72" s="129">
        <f>D73+D74+D75</f>
        <v>3998.8</v>
      </c>
      <c r="E72" s="129">
        <f>E73+E74+E75</f>
        <v>3998.8</v>
      </c>
      <c r="F72" s="129">
        <f>F73+F74+F75</f>
        <v>3872.5</v>
      </c>
    </row>
    <row r="73" spans="1:6" ht="51">
      <c r="A73" s="128" t="s">
        <v>522</v>
      </c>
      <c r="B73" s="182" t="s">
        <v>93</v>
      </c>
      <c r="C73" s="132" t="s">
        <v>543</v>
      </c>
      <c r="D73" s="129">
        <f>'Прил.№10'!F269</f>
        <v>3414.1</v>
      </c>
      <c r="E73" s="129">
        <f>'Прил.№10'!G269</f>
        <v>3414.1</v>
      </c>
      <c r="F73" s="129">
        <f>'Прил.№10'!H269</f>
        <v>3414.1</v>
      </c>
    </row>
    <row r="74" spans="1:6" ht="25.5">
      <c r="A74" s="128" t="s">
        <v>522</v>
      </c>
      <c r="B74" s="182" t="s">
        <v>95</v>
      </c>
      <c r="C74" s="132" t="s">
        <v>540</v>
      </c>
      <c r="D74" s="129">
        <f>'Прил.№10'!F270</f>
        <v>582.7</v>
      </c>
      <c r="E74" s="129">
        <f>'Прил.№10'!G270</f>
        <v>582.7</v>
      </c>
      <c r="F74" s="129">
        <f>'Прил.№10'!H270</f>
        <v>456.40000000000003</v>
      </c>
    </row>
    <row r="75" spans="1:6" ht="12.75">
      <c r="A75" s="128" t="s">
        <v>522</v>
      </c>
      <c r="B75" s="182" t="s">
        <v>135</v>
      </c>
      <c r="C75" s="132" t="s">
        <v>544</v>
      </c>
      <c r="D75" s="129">
        <f>'Прил.№10'!F271</f>
        <v>2</v>
      </c>
      <c r="E75" s="129">
        <f>'Прил.№10'!G271</f>
        <v>2</v>
      </c>
      <c r="F75" s="129">
        <f>'Прил.№10'!H271</f>
        <v>2</v>
      </c>
    </row>
    <row r="76" spans="1:6" ht="12.75">
      <c r="A76" s="135" t="s">
        <v>463</v>
      </c>
      <c r="B76" s="136"/>
      <c r="C76" s="138" t="s">
        <v>464</v>
      </c>
      <c r="D76" s="129">
        <f aca="true" t="shared" si="13" ref="D76:F77">D77</f>
        <v>1483</v>
      </c>
      <c r="E76" s="129">
        <f t="shared" si="13"/>
        <v>1483</v>
      </c>
      <c r="F76" s="129">
        <f t="shared" si="13"/>
        <v>1483</v>
      </c>
    </row>
    <row r="77" spans="1:6" ht="25.5">
      <c r="A77" s="135" t="s">
        <v>465</v>
      </c>
      <c r="B77" s="136"/>
      <c r="C77" s="137" t="s">
        <v>466</v>
      </c>
      <c r="D77" s="129">
        <f t="shared" si="13"/>
        <v>1483</v>
      </c>
      <c r="E77" s="129">
        <f t="shared" si="13"/>
        <v>1483</v>
      </c>
      <c r="F77" s="129">
        <f t="shared" si="13"/>
        <v>1483</v>
      </c>
    </row>
    <row r="78" spans="1:6" ht="51">
      <c r="A78" s="135" t="s">
        <v>465</v>
      </c>
      <c r="B78" s="136" t="s">
        <v>93</v>
      </c>
      <c r="C78" s="138" t="s">
        <v>94</v>
      </c>
      <c r="D78" s="129">
        <f>'Прил.№10'!F16</f>
        <v>1483</v>
      </c>
      <c r="E78" s="129">
        <f>'Прил.№10'!G16</f>
        <v>1483</v>
      </c>
      <c r="F78" s="129">
        <f>'Прил.№10'!H16</f>
        <v>1483</v>
      </c>
    </row>
    <row r="79" spans="1:6" ht="25.5">
      <c r="A79" s="126" t="s">
        <v>400</v>
      </c>
      <c r="B79" s="185"/>
      <c r="C79" s="131" t="s">
        <v>736</v>
      </c>
      <c r="D79" s="127">
        <f>D80+D90+D101</f>
        <v>2040</v>
      </c>
      <c r="E79" s="127">
        <f>E80+E90+E101</f>
        <v>2040</v>
      </c>
      <c r="F79" s="127">
        <f>F80+F90+F101</f>
        <v>2040</v>
      </c>
    </row>
    <row r="80" spans="1:6" ht="25.5">
      <c r="A80" s="128" t="s">
        <v>401</v>
      </c>
      <c r="B80" s="182"/>
      <c r="C80" s="132" t="s">
        <v>569</v>
      </c>
      <c r="D80" s="129">
        <f>D81+D85</f>
        <v>1965</v>
      </c>
      <c r="E80" s="129">
        <f>E81+E85</f>
        <v>1965</v>
      </c>
      <c r="F80" s="129">
        <f>F81+F85</f>
        <v>1965</v>
      </c>
    </row>
    <row r="81" spans="1:6" ht="38.25">
      <c r="A81" s="128" t="s">
        <v>402</v>
      </c>
      <c r="B81" s="182"/>
      <c r="C81" s="132" t="s">
        <v>570</v>
      </c>
      <c r="D81" s="129">
        <f>D82</f>
        <v>30</v>
      </c>
      <c r="E81" s="129">
        <f aca="true" t="shared" si="14" ref="E81:F83">E82</f>
        <v>30</v>
      </c>
      <c r="F81" s="129">
        <f t="shared" si="14"/>
        <v>30</v>
      </c>
    </row>
    <row r="82" spans="1:6" ht="12.75">
      <c r="A82" s="128" t="s">
        <v>403</v>
      </c>
      <c r="B82" s="182"/>
      <c r="C82" s="132" t="s">
        <v>538</v>
      </c>
      <c r="D82" s="129">
        <f>D83</f>
        <v>30</v>
      </c>
      <c r="E82" s="129">
        <f t="shared" si="14"/>
        <v>30</v>
      </c>
      <c r="F82" s="129">
        <f t="shared" si="14"/>
        <v>30</v>
      </c>
    </row>
    <row r="83" spans="1:6" ht="38.25">
      <c r="A83" s="128" t="s">
        <v>404</v>
      </c>
      <c r="B83" s="182"/>
      <c r="C83" s="132" t="s">
        <v>571</v>
      </c>
      <c r="D83" s="129">
        <f>D84</f>
        <v>30</v>
      </c>
      <c r="E83" s="129">
        <f t="shared" si="14"/>
        <v>30</v>
      </c>
      <c r="F83" s="129">
        <f t="shared" si="14"/>
        <v>30</v>
      </c>
    </row>
    <row r="84" spans="1:6" ht="25.5">
      <c r="A84" s="128" t="s">
        <v>404</v>
      </c>
      <c r="B84" s="182" t="s">
        <v>95</v>
      </c>
      <c r="C84" s="132" t="s">
        <v>540</v>
      </c>
      <c r="D84" s="129">
        <f>'Прил.№10'!F106</f>
        <v>30</v>
      </c>
      <c r="E84" s="129">
        <f>'Прил.№10'!G106</f>
        <v>30</v>
      </c>
      <c r="F84" s="129">
        <f>'Прил.№10'!H106</f>
        <v>30</v>
      </c>
    </row>
    <row r="85" spans="1:6" ht="25.5">
      <c r="A85" s="128" t="s">
        <v>275</v>
      </c>
      <c r="B85" s="182"/>
      <c r="C85" s="132" t="s">
        <v>572</v>
      </c>
      <c r="D85" s="129">
        <f aca="true" t="shared" si="15" ref="D85:F86">D86</f>
        <v>1935</v>
      </c>
      <c r="E85" s="129">
        <f t="shared" si="15"/>
        <v>1935</v>
      </c>
      <c r="F85" s="129">
        <f t="shared" si="15"/>
        <v>1935</v>
      </c>
    </row>
    <row r="86" spans="1:6" ht="12.75">
      <c r="A86" s="128" t="s">
        <v>276</v>
      </c>
      <c r="B86" s="182"/>
      <c r="C86" s="132" t="s">
        <v>538</v>
      </c>
      <c r="D86" s="129">
        <f t="shared" si="15"/>
        <v>1935</v>
      </c>
      <c r="E86" s="129">
        <f t="shared" si="15"/>
        <v>1935</v>
      </c>
      <c r="F86" s="129">
        <f t="shared" si="15"/>
        <v>1935</v>
      </c>
    </row>
    <row r="87" spans="1:6" ht="12.75">
      <c r="A87" s="128" t="s">
        <v>277</v>
      </c>
      <c r="B87" s="182"/>
      <c r="C87" s="132" t="s">
        <v>573</v>
      </c>
      <c r="D87" s="129">
        <f>D88+D89</f>
        <v>1935</v>
      </c>
      <c r="E87" s="129">
        <f>E88+E89</f>
        <v>1935</v>
      </c>
      <c r="F87" s="129">
        <f>F88+F89</f>
        <v>1935</v>
      </c>
    </row>
    <row r="88" spans="1:6" ht="51">
      <c r="A88" s="128" t="s">
        <v>277</v>
      </c>
      <c r="B88" s="182" t="s">
        <v>93</v>
      </c>
      <c r="C88" s="132" t="s">
        <v>543</v>
      </c>
      <c r="D88" s="129">
        <f>'Прил.№10'!F284</f>
        <v>1725</v>
      </c>
      <c r="E88" s="129">
        <f>'Прил.№10'!G284</f>
        <v>1725</v>
      </c>
      <c r="F88" s="129">
        <f>'Прил.№10'!H284</f>
        <v>1725</v>
      </c>
    </row>
    <row r="89" spans="1:6" ht="25.5">
      <c r="A89" s="128" t="s">
        <v>277</v>
      </c>
      <c r="B89" s="182" t="s">
        <v>95</v>
      </c>
      <c r="C89" s="132" t="s">
        <v>540</v>
      </c>
      <c r="D89" s="129">
        <f>'Прил.№10'!F285</f>
        <v>210</v>
      </c>
      <c r="E89" s="129">
        <f>'Прил.№10'!G285</f>
        <v>210</v>
      </c>
      <c r="F89" s="129">
        <f>'Прил.№10'!H285</f>
        <v>210</v>
      </c>
    </row>
    <row r="90" spans="1:6" ht="25.5">
      <c r="A90" s="128" t="s">
        <v>405</v>
      </c>
      <c r="B90" s="182"/>
      <c r="C90" s="132" t="s">
        <v>574</v>
      </c>
      <c r="D90" s="129">
        <f>D91+D97</f>
        <v>25</v>
      </c>
      <c r="E90" s="129">
        <f>E91+E97</f>
        <v>25</v>
      </c>
      <c r="F90" s="129">
        <f>F91+F97</f>
        <v>25</v>
      </c>
    </row>
    <row r="91" spans="1:6" ht="38.25">
      <c r="A91" s="128" t="s">
        <v>406</v>
      </c>
      <c r="B91" s="182"/>
      <c r="C91" s="132" t="s">
        <v>575</v>
      </c>
      <c r="D91" s="129">
        <f>D92</f>
        <v>15</v>
      </c>
      <c r="E91" s="129">
        <f>E92</f>
        <v>15</v>
      </c>
      <c r="F91" s="129">
        <f>F92</f>
        <v>15</v>
      </c>
    </row>
    <row r="92" spans="1:6" ht="12.75">
      <c r="A92" s="128" t="s">
        <v>407</v>
      </c>
      <c r="B92" s="182"/>
      <c r="C92" s="132" t="s">
        <v>538</v>
      </c>
      <c r="D92" s="129">
        <f>D95+D93</f>
        <v>15</v>
      </c>
      <c r="E92" s="129">
        <f>E95+E93</f>
        <v>15</v>
      </c>
      <c r="F92" s="129">
        <f>F95+F93</f>
        <v>15</v>
      </c>
    </row>
    <row r="93" spans="1:6" ht="25.5">
      <c r="A93" s="135" t="s">
        <v>324</v>
      </c>
      <c r="B93" s="164"/>
      <c r="C93" s="137" t="s">
        <v>325</v>
      </c>
      <c r="D93" s="129">
        <f>D94</f>
        <v>10</v>
      </c>
      <c r="E93" s="129">
        <f>E94</f>
        <v>10</v>
      </c>
      <c r="F93" s="129">
        <f>F94</f>
        <v>10</v>
      </c>
    </row>
    <row r="94" spans="1:6" ht="25.5">
      <c r="A94" s="135" t="s">
        <v>324</v>
      </c>
      <c r="B94" s="136" t="s">
        <v>95</v>
      </c>
      <c r="C94" s="138" t="s">
        <v>96</v>
      </c>
      <c r="D94" s="129">
        <f>'Прил.№10'!F111</f>
        <v>10</v>
      </c>
      <c r="E94" s="129">
        <f>'Прил.№10'!G111</f>
        <v>10</v>
      </c>
      <c r="F94" s="129">
        <f>'Прил.№10'!H111</f>
        <v>10</v>
      </c>
    </row>
    <row r="95" spans="1:6" ht="12.75">
      <c r="A95" s="128" t="s">
        <v>408</v>
      </c>
      <c r="B95" s="182"/>
      <c r="C95" s="132" t="s">
        <v>576</v>
      </c>
      <c r="D95" s="129">
        <f>D96</f>
        <v>5</v>
      </c>
      <c r="E95" s="129">
        <f>E96</f>
        <v>5</v>
      </c>
      <c r="F95" s="129">
        <f>F96</f>
        <v>5</v>
      </c>
    </row>
    <row r="96" spans="1:6" ht="25.5">
      <c r="A96" s="128" t="s">
        <v>408</v>
      </c>
      <c r="B96" s="182" t="s">
        <v>95</v>
      </c>
      <c r="C96" s="132" t="s">
        <v>540</v>
      </c>
      <c r="D96" s="129">
        <f>'Прил.№10'!F113</f>
        <v>5</v>
      </c>
      <c r="E96" s="129">
        <f>'Прил.№10'!G113</f>
        <v>5</v>
      </c>
      <c r="F96" s="129">
        <f>'Прил.№10'!H113</f>
        <v>5</v>
      </c>
    </row>
    <row r="97" spans="1:6" ht="25.5">
      <c r="A97" s="135" t="s">
        <v>326</v>
      </c>
      <c r="B97" s="136"/>
      <c r="C97" s="138" t="s">
        <v>327</v>
      </c>
      <c r="D97" s="129">
        <f>D98</f>
        <v>10</v>
      </c>
      <c r="E97" s="129">
        <f aca="true" t="shared" si="16" ref="E97:F99">E98</f>
        <v>10</v>
      </c>
      <c r="F97" s="129">
        <f t="shared" si="16"/>
        <v>10</v>
      </c>
    </row>
    <row r="98" spans="1:6" ht="12.75">
      <c r="A98" s="135" t="s">
        <v>328</v>
      </c>
      <c r="B98" s="136"/>
      <c r="C98" s="137" t="s">
        <v>362</v>
      </c>
      <c r="D98" s="129">
        <f>D99</f>
        <v>10</v>
      </c>
      <c r="E98" s="129">
        <f t="shared" si="16"/>
        <v>10</v>
      </c>
      <c r="F98" s="129">
        <f t="shared" si="16"/>
        <v>10</v>
      </c>
    </row>
    <row r="99" spans="1:6" ht="51">
      <c r="A99" s="135" t="s">
        <v>329</v>
      </c>
      <c r="B99" s="136"/>
      <c r="C99" s="138" t="s">
        <v>330</v>
      </c>
      <c r="D99" s="129">
        <f>D100</f>
        <v>10</v>
      </c>
      <c r="E99" s="129">
        <f t="shared" si="16"/>
        <v>10</v>
      </c>
      <c r="F99" s="129">
        <f t="shared" si="16"/>
        <v>10</v>
      </c>
    </row>
    <row r="100" spans="1:6" ht="25.5">
      <c r="A100" s="135" t="s">
        <v>329</v>
      </c>
      <c r="B100" s="136" t="s">
        <v>95</v>
      </c>
      <c r="C100" s="138" t="s">
        <v>96</v>
      </c>
      <c r="D100" s="129">
        <f>'Прил.№10'!F117</f>
        <v>10</v>
      </c>
      <c r="E100" s="129">
        <f>'Прил.№10'!G117</f>
        <v>10</v>
      </c>
      <c r="F100" s="129">
        <f>'Прил.№10'!H117</f>
        <v>10</v>
      </c>
    </row>
    <row r="101" spans="1:6" ht="38.25">
      <c r="A101" s="128" t="s">
        <v>409</v>
      </c>
      <c r="B101" s="182"/>
      <c r="C101" s="132" t="s">
        <v>577</v>
      </c>
      <c r="D101" s="129">
        <f>D102</f>
        <v>50</v>
      </c>
      <c r="E101" s="129">
        <f aca="true" t="shared" si="17" ref="E101:F104">E102</f>
        <v>50</v>
      </c>
      <c r="F101" s="129">
        <f t="shared" si="17"/>
        <v>50</v>
      </c>
    </row>
    <row r="102" spans="1:6" ht="25.5">
      <c r="A102" s="128" t="s">
        <v>410</v>
      </c>
      <c r="B102" s="182"/>
      <c r="C102" s="132" t="s">
        <v>578</v>
      </c>
      <c r="D102" s="129">
        <f>D103</f>
        <v>50</v>
      </c>
      <c r="E102" s="129">
        <f t="shared" si="17"/>
        <v>50</v>
      </c>
      <c r="F102" s="129">
        <f t="shared" si="17"/>
        <v>50</v>
      </c>
    </row>
    <row r="103" spans="1:6" ht="12.75">
      <c r="A103" s="128" t="s">
        <v>411</v>
      </c>
      <c r="B103" s="182"/>
      <c r="C103" s="132" t="s">
        <v>538</v>
      </c>
      <c r="D103" s="129">
        <f>D104</f>
        <v>50</v>
      </c>
      <c r="E103" s="129">
        <f t="shared" si="17"/>
        <v>50</v>
      </c>
      <c r="F103" s="129">
        <f t="shared" si="17"/>
        <v>50</v>
      </c>
    </row>
    <row r="104" spans="1:6" ht="25.5">
      <c r="A104" s="128" t="s">
        <v>412</v>
      </c>
      <c r="B104" s="182"/>
      <c r="C104" s="132" t="s">
        <v>579</v>
      </c>
      <c r="D104" s="129">
        <f>D105</f>
        <v>50</v>
      </c>
      <c r="E104" s="129">
        <f t="shared" si="17"/>
        <v>50</v>
      </c>
      <c r="F104" s="129">
        <f t="shared" si="17"/>
        <v>50</v>
      </c>
    </row>
    <row r="105" spans="1:6" ht="25.5">
      <c r="A105" s="128" t="s">
        <v>412</v>
      </c>
      <c r="B105" s="182" t="s">
        <v>95</v>
      </c>
      <c r="C105" s="132" t="s">
        <v>540</v>
      </c>
      <c r="D105" s="129">
        <f>'Прил.№10'!F122</f>
        <v>50</v>
      </c>
      <c r="E105" s="129">
        <f>'Прил.№10'!G122</f>
        <v>50</v>
      </c>
      <c r="F105" s="129">
        <f>'Прил.№10'!H122</f>
        <v>50</v>
      </c>
    </row>
    <row r="106" spans="1:6" ht="25.5">
      <c r="A106" s="126" t="s">
        <v>433</v>
      </c>
      <c r="B106" s="185" t="s">
        <v>535</v>
      </c>
      <c r="C106" s="131" t="s">
        <v>936</v>
      </c>
      <c r="D106" s="127">
        <f>D107+D112</f>
        <v>0</v>
      </c>
      <c r="E106" s="127">
        <f>E107+E112</f>
        <v>0</v>
      </c>
      <c r="F106" s="127">
        <f>F107+F112</f>
        <v>0</v>
      </c>
    </row>
    <row r="107" spans="1:6" ht="63.75">
      <c r="A107" s="128" t="s">
        <v>434</v>
      </c>
      <c r="B107" s="182"/>
      <c r="C107" s="132" t="s">
        <v>580</v>
      </c>
      <c r="D107" s="129">
        <f>D108</f>
        <v>0</v>
      </c>
      <c r="E107" s="129">
        <f aca="true" t="shared" si="18" ref="E107:F110">E108</f>
        <v>0</v>
      </c>
      <c r="F107" s="129">
        <f t="shared" si="18"/>
        <v>0</v>
      </c>
    </row>
    <row r="108" spans="1:6" ht="51">
      <c r="A108" s="128" t="s">
        <v>435</v>
      </c>
      <c r="B108" s="182"/>
      <c r="C108" s="132" t="s">
        <v>581</v>
      </c>
      <c r="D108" s="129">
        <f>D109</f>
        <v>0</v>
      </c>
      <c r="E108" s="129">
        <f t="shared" si="18"/>
        <v>0</v>
      </c>
      <c r="F108" s="129">
        <f t="shared" si="18"/>
        <v>0</v>
      </c>
    </row>
    <row r="109" spans="1:6" ht="12.75">
      <c r="A109" s="128" t="s">
        <v>436</v>
      </c>
      <c r="B109" s="182"/>
      <c r="C109" s="132" t="s">
        <v>538</v>
      </c>
      <c r="D109" s="129">
        <f>D110</f>
        <v>0</v>
      </c>
      <c r="E109" s="129">
        <f t="shared" si="18"/>
        <v>0</v>
      </c>
      <c r="F109" s="129">
        <f t="shared" si="18"/>
        <v>0</v>
      </c>
    </row>
    <row r="110" spans="1:6" ht="25.5">
      <c r="A110" s="128" t="s">
        <v>437</v>
      </c>
      <c r="B110" s="182"/>
      <c r="C110" s="132" t="s">
        <v>582</v>
      </c>
      <c r="D110" s="129">
        <f>D111</f>
        <v>0</v>
      </c>
      <c r="E110" s="129">
        <f t="shared" si="18"/>
        <v>0</v>
      </c>
      <c r="F110" s="129">
        <f t="shared" si="18"/>
        <v>0</v>
      </c>
    </row>
    <row r="111" spans="1:6" ht="12.75">
      <c r="A111" s="128" t="s">
        <v>437</v>
      </c>
      <c r="B111" s="182" t="s">
        <v>164</v>
      </c>
      <c r="C111" s="132" t="s">
        <v>549</v>
      </c>
      <c r="D111" s="129">
        <f>'Прил.№10'!F219</f>
        <v>0</v>
      </c>
      <c r="E111" s="129">
        <f>'Прил.№10'!G219</f>
        <v>0</v>
      </c>
      <c r="F111" s="129">
        <f>'Прил.№10'!H219</f>
        <v>0</v>
      </c>
    </row>
    <row r="112" spans="1:6" ht="25.5">
      <c r="A112" s="128" t="s">
        <v>121</v>
      </c>
      <c r="B112" s="182"/>
      <c r="C112" s="132" t="s">
        <v>583</v>
      </c>
      <c r="D112" s="129">
        <f>D113</f>
        <v>0</v>
      </c>
      <c r="E112" s="129">
        <f aca="true" t="shared" si="19" ref="E112:F115">E113</f>
        <v>0</v>
      </c>
      <c r="F112" s="129">
        <f t="shared" si="19"/>
        <v>0</v>
      </c>
    </row>
    <row r="113" spans="1:6" ht="25.5">
      <c r="A113" s="128" t="s">
        <v>122</v>
      </c>
      <c r="B113" s="182"/>
      <c r="C113" s="132" t="s">
        <v>584</v>
      </c>
      <c r="D113" s="129">
        <f>D114</f>
        <v>0</v>
      </c>
      <c r="E113" s="129">
        <f t="shared" si="19"/>
        <v>0</v>
      </c>
      <c r="F113" s="129">
        <f t="shared" si="19"/>
        <v>0</v>
      </c>
    </row>
    <row r="114" spans="1:6" ht="25.5">
      <c r="A114" s="128" t="s">
        <v>124</v>
      </c>
      <c r="B114" s="182"/>
      <c r="C114" s="132" t="s">
        <v>563</v>
      </c>
      <c r="D114" s="129">
        <f>D115</f>
        <v>0</v>
      </c>
      <c r="E114" s="129">
        <f t="shared" si="19"/>
        <v>0</v>
      </c>
      <c r="F114" s="129">
        <f t="shared" si="19"/>
        <v>0</v>
      </c>
    </row>
    <row r="115" spans="1:6" ht="51">
      <c r="A115" s="128" t="s">
        <v>125</v>
      </c>
      <c r="B115" s="182"/>
      <c r="C115" s="132" t="s">
        <v>585</v>
      </c>
      <c r="D115" s="129">
        <f>D116</f>
        <v>0</v>
      </c>
      <c r="E115" s="129">
        <f t="shared" si="19"/>
        <v>0</v>
      </c>
      <c r="F115" s="129">
        <f t="shared" si="19"/>
        <v>0</v>
      </c>
    </row>
    <row r="116" spans="1:6" ht="25.5">
      <c r="A116" s="128" t="s">
        <v>125</v>
      </c>
      <c r="B116" s="182" t="s">
        <v>95</v>
      </c>
      <c r="C116" s="132" t="s">
        <v>540</v>
      </c>
      <c r="D116" s="129">
        <f>'Прил.№10'!F297</f>
        <v>0</v>
      </c>
      <c r="E116" s="129">
        <f>'Прил.№10'!G297</f>
        <v>0</v>
      </c>
      <c r="F116" s="129">
        <f>'Прил.№10'!H297</f>
        <v>0</v>
      </c>
    </row>
    <row r="117" spans="1:6" ht="25.5">
      <c r="A117" s="126" t="s">
        <v>413</v>
      </c>
      <c r="B117" s="185"/>
      <c r="C117" s="131" t="s">
        <v>737</v>
      </c>
      <c r="D117" s="127">
        <f>D118+D160</f>
        <v>54307.200000000004</v>
      </c>
      <c r="E117" s="127">
        <f>E118+E160+E141</f>
        <v>61066.8</v>
      </c>
      <c r="F117" s="127">
        <f>F118+F160+F141</f>
        <v>62814.100000000006</v>
      </c>
    </row>
    <row r="118" spans="1:6" ht="38.25">
      <c r="A118" s="128" t="s">
        <v>420</v>
      </c>
      <c r="B118" s="182"/>
      <c r="C118" s="132" t="s">
        <v>586</v>
      </c>
      <c r="D118" s="129">
        <f>D119+D141+D145+D129+D153</f>
        <v>48606.200000000004</v>
      </c>
      <c r="E118" s="129">
        <f>E119+E141+E145+E129+E153</f>
        <v>55958.100000000006</v>
      </c>
      <c r="F118" s="129">
        <f>F119+F141+F145+F129+F153</f>
        <v>57278.40000000001</v>
      </c>
    </row>
    <row r="119" spans="1:6" ht="20.25" customHeight="1">
      <c r="A119" s="128" t="s">
        <v>421</v>
      </c>
      <c r="B119" s="182"/>
      <c r="C119" s="132" t="s">
        <v>587</v>
      </c>
      <c r="D119" s="129">
        <f>D120+D123+D126</f>
        <v>21216.9</v>
      </c>
      <c r="E119" s="129">
        <f>E120+E123+E126</f>
        <v>22357</v>
      </c>
      <c r="F119" s="129">
        <f>F120+F123+F126</f>
        <v>23569.4</v>
      </c>
    </row>
    <row r="120" spans="1:6" ht="25.5">
      <c r="A120" s="128" t="s">
        <v>424</v>
      </c>
      <c r="B120" s="182"/>
      <c r="C120" s="132" t="s">
        <v>563</v>
      </c>
      <c r="D120" s="129">
        <f aca="true" t="shared" si="20" ref="D120:F121">D121</f>
        <v>15821.7</v>
      </c>
      <c r="E120" s="129">
        <f t="shared" si="20"/>
        <v>16507.2</v>
      </c>
      <c r="F120" s="129">
        <f t="shared" si="20"/>
        <v>17224.4</v>
      </c>
    </row>
    <row r="121" spans="1:6" ht="38.25">
      <c r="A121" s="128" t="s">
        <v>126</v>
      </c>
      <c r="B121" s="182"/>
      <c r="C121" s="132" t="s">
        <v>588</v>
      </c>
      <c r="D121" s="129">
        <f t="shared" si="20"/>
        <v>15821.7</v>
      </c>
      <c r="E121" s="129">
        <f t="shared" si="20"/>
        <v>16507.2</v>
      </c>
      <c r="F121" s="129">
        <f t="shared" si="20"/>
        <v>17224.4</v>
      </c>
    </row>
    <row r="122" spans="1:6" ht="25.5">
      <c r="A122" s="128" t="s">
        <v>126</v>
      </c>
      <c r="B122" s="182" t="s">
        <v>95</v>
      </c>
      <c r="C122" s="132" t="s">
        <v>540</v>
      </c>
      <c r="D122" s="129">
        <f>'Прил.№10'!F136</f>
        <v>15821.7</v>
      </c>
      <c r="E122" s="129">
        <f>'Прил.№10'!G136</f>
        <v>16507.2</v>
      </c>
      <c r="F122" s="129">
        <f>'Прил.№10'!H136</f>
        <v>17224.4</v>
      </c>
    </row>
    <row r="123" spans="1:6" ht="12.75">
      <c r="A123" s="128" t="s">
        <v>422</v>
      </c>
      <c r="B123" s="182"/>
      <c r="C123" s="132" t="s">
        <v>538</v>
      </c>
      <c r="D123" s="129">
        <f aca="true" t="shared" si="21" ref="D123:F124">D124</f>
        <v>1481.4</v>
      </c>
      <c r="E123" s="129">
        <f t="shared" si="21"/>
        <v>1595.6</v>
      </c>
      <c r="F123" s="129">
        <f t="shared" si="21"/>
        <v>1720</v>
      </c>
    </row>
    <row r="124" spans="1:6" ht="38.25">
      <c r="A124" s="128" t="s">
        <v>423</v>
      </c>
      <c r="B124" s="182"/>
      <c r="C124" s="132" t="s">
        <v>589</v>
      </c>
      <c r="D124" s="129">
        <f t="shared" si="21"/>
        <v>1481.4</v>
      </c>
      <c r="E124" s="129">
        <f t="shared" si="21"/>
        <v>1595.6</v>
      </c>
      <c r="F124" s="129">
        <f t="shared" si="21"/>
        <v>1720</v>
      </c>
    </row>
    <row r="125" spans="1:6" ht="25.5">
      <c r="A125" s="128" t="s">
        <v>423</v>
      </c>
      <c r="B125" s="182" t="s">
        <v>95</v>
      </c>
      <c r="C125" s="132" t="s">
        <v>540</v>
      </c>
      <c r="D125" s="129">
        <f>'Прил.№10'!F130</f>
        <v>1481.4</v>
      </c>
      <c r="E125" s="129">
        <f>'Прил.№10'!G130</f>
        <v>1595.6</v>
      </c>
      <c r="F125" s="129">
        <f>'Прил.№10'!H130</f>
        <v>1720</v>
      </c>
    </row>
    <row r="126" spans="1:6" ht="12.75">
      <c r="A126" s="128" t="s">
        <v>590</v>
      </c>
      <c r="B126" s="182"/>
      <c r="C126" s="132" t="s">
        <v>591</v>
      </c>
      <c r="D126" s="129">
        <f aca="true" t="shared" si="22" ref="D126:F127">D127</f>
        <v>3913.8</v>
      </c>
      <c r="E126" s="129">
        <f t="shared" si="22"/>
        <v>4254.2</v>
      </c>
      <c r="F126" s="129">
        <f t="shared" si="22"/>
        <v>4625</v>
      </c>
    </row>
    <row r="127" spans="1:6" ht="51">
      <c r="A127" s="128" t="s">
        <v>528</v>
      </c>
      <c r="B127" s="182"/>
      <c r="C127" s="132" t="s">
        <v>592</v>
      </c>
      <c r="D127" s="129">
        <f t="shared" si="22"/>
        <v>3913.8</v>
      </c>
      <c r="E127" s="129">
        <f t="shared" si="22"/>
        <v>4254.2</v>
      </c>
      <c r="F127" s="129">
        <f t="shared" si="22"/>
        <v>4625</v>
      </c>
    </row>
    <row r="128" spans="1:6" ht="25.5">
      <c r="A128" s="128" t="s">
        <v>528</v>
      </c>
      <c r="B128" s="182" t="s">
        <v>95</v>
      </c>
      <c r="C128" s="132" t="s">
        <v>540</v>
      </c>
      <c r="D128" s="129">
        <f>'Прил.№10'!F133</f>
        <v>3913.8</v>
      </c>
      <c r="E128" s="129">
        <f>'Прил.№10'!G133</f>
        <v>4254.2</v>
      </c>
      <c r="F128" s="129">
        <f>'Прил.№10'!H133</f>
        <v>4625</v>
      </c>
    </row>
    <row r="129" spans="1:6" ht="38.25">
      <c r="A129" s="135" t="s">
        <v>785</v>
      </c>
      <c r="B129" s="136"/>
      <c r="C129" s="137" t="s">
        <v>786</v>
      </c>
      <c r="D129" s="129">
        <f>D130+D133+D136</f>
        <v>23029.300000000003</v>
      </c>
      <c r="E129" s="129">
        <f>E130+E133+E136</f>
        <v>29137.800000000003</v>
      </c>
      <c r="F129" s="129">
        <f>F130+F133+F136</f>
        <v>29137.800000000003</v>
      </c>
    </row>
    <row r="130" spans="1:6" ht="25.5">
      <c r="A130" s="135" t="s">
        <v>787</v>
      </c>
      <c r="B130" s="136"/>
      <c r="C130" s="155" t="s">
        <v>373</v>
      </c>
      <c r="D130" s="129">
        <f aca="true" t="shared" si="23" ref="D130:F131">D131</f>
        <v>18023.4</v>
      </c>
      <c r="E130" s="129">
        <f t="shared" si="23"/>
        <v>22910.2</v>
      </c>
      <c r="F130" s="129">
        <f t="shared" si="23"/>
        <v>22910.2</v>
      </c>
    </row>
    <row r="131" spans="1:6" ht="25.5">
      <c r="A131" s="135" t="s">
        <v>788</v>
      </c>
      <c r="B131" s="136"/>
      <c r="C131" s="155" t="s">
        <v>789</v>
      </c>
      <c r="D131" s="129">
        <f t="shared" si="23"/>
        <v>18023.4</v>
      </c>
      <c r="E131" s="129">
        <f t="shared" si="23"/>
        <v>22910.2</v>
      </c>
      <c r="F131" s="129">
        <f t="shared" si="23"/>
        <v>22910.2</v>
      </c>
    </row>
    <row r="132" spans="1:6" ht="25.5">
      <c r="A132" s="135" t="s">
        <v>788</v>
      </c>
      <c r="B132" s="136" t="s">
        <v>95</v>
      </c>
      <c r="C132" s="138" t="s">
        <v>533</v>
      </c>
      <c r="D132" s="129">
        <f>'Прил.№10'!F140</f>
        <v>18023.4</v>
      </c>
      <c r="E132" s="129">
        <f>'Прил.№10'!G140</f>
        <v>22910.2</v>
      </c>
      <c r="F132" s="129">
        <f>'Прил.№10'!H140</f>
        <v>22910.2</v>
      </c>
    </row>
    <row r="133" spans="1:6" ht="38.25">
      <c r="A133" s="135" t="s">
        <v>790</v>
      </c>
      <c r="B133" s="136"/>
      <c r="C133" s="138" t="s">
        <v>417</v>
      </c>
      <c r="D133" s="129">
        <f aca="true" t="shared" si="24" ref="D133:F134">D134</f>
        <v>4505.9</v>
      </c>
      <c r="E133" s="129">
        <f t="shared" si="24"/>
        <v>5727.6</v>
      </c>
      <c r="F133" s="129">
        <f t="shared" si="24"/>
        <v>5727.6</v>
      </c>
    </row>
    <row r="134" spans="1:6" ht="25.5">
      <c r="A134" s="135" t="s">
        <v>791</v>
      </c>
      <c r="B134" s="136"/>
      <c r="C134" s="195" t="s">
        <v>792</v>
      </c>
      <c r="D134" s="129">
        <f t="shared" si="24"/>
        <v>4505.9</v>
      </c>
      <c r="E134" s="129">
        <f t="shared" si="24"/>
        <v>5727.6</v>
      </c>
      <c r="F134" s="129">
        <f t="shared" si="24"/>
        <v>5727.6</v>
      </c>
    </row>
    <row r="135" spans="1:6" ht="25.5">
      <c r="A135" s="135" t="s">
        <v>791</v>
      </c>
      <c r="B135" s="136" t="s">
        <v>95</v>
      </c>
      <c r="C135" s="138" t="s">
        <v>533</v>
      </c>
      <c r="D135" s="129">
        <f>'Прил.№10'!F143</f>
        <v>4505.9</v>
      </c>
      <c r="E135" s="129">
        <f>'Прил.№10'!G143</f>
        <v>5727.6</v>
      </c>
      <c r="F135" s="129">
        <f>'Прил.№10'!H143</f>
        <v>5727.6</v>
      </c>
    </row>
    <row r="136" spans="1:6" ht="12.75">
      <c r="A136" s="135" t="s">
        <v>827</v>
      </c>
      <c r="B136" s="136"/>
      <c r="C136" s="193" t="s">
        <v>591</v>
      </c>
      <c r="D136" s="129">
        <f>D137+D139</f>
        <v>500</v>
      </c>
      <c r="E136" s="129">
        <f>E137+E139</f>
        <v>500</v>
      </c>
      <c r="F136" s="129">
        <f>F137+F139</f>
        <v>500</v>
      </c>
    </row>
    <row r="137" spans="1:6" ht="38.25">
      <c r="A137" s="135" t="s">
        <v>828</v>
      </c>
      <c r="B137" s="136"/>
      <c r="C137" s="137" t="s">
        <v>781</v>
      </c>
      <c r="D137" s="129">
        <f>D138</f>
        <v>0</v>
      </c>
      <c r="E137" s="129">
        <f>E138</f>
        <v>0</v>
      </c>
      <c r="F137" s="129">
        <f>F138</f>
        <v>0</v>
      </c>
    </row>
    <row r="138" spans="1:6" ht="25.5">
      <c r="A138" s="135" t="s">
        <v>828</v>
      </c>
      <c r="B138" s="136" t="s">
        <v>95</v>
      </c>
      <c r="C138" s="138" t="s">
        <v>533</v>
      </c>
      <c r="D138" s="129">
        <f>'Прил.№10'!F146</f>
        <v>0</v>
      </c>
      <c r="E138" s="129">
        <f>'Прил.№10'!G146</f>
        <v>0</v>
      </c>
      <c r="F138" s="129">
        <f>'Прил.№10'!H146</f>
        <v>0</v>
      </c>
    </row>
    <row r="139" spans="1:6" ht="38.25">
      <c r="A139" s="135" t="s">
        <v>872</v>
      </c>
      <c r="B139" s="136"/>
      <c r="C139" s="137" t="s">
        <v>869</v>
      </c>
      <c r="D139" s="129">
        <f>D140</f>
        <v>500</v>
      </c>
      <c r="E139" s="129">
        <f>E140</f>
        <v>500</v>
      </c>
      <c r="F139" s="129">
        <f>F140</f>
        <v>500</v>
      </c>
    </row>
    <row r="140" spans="1:6" ht="25.5">
      <c r="A140" s="135" t="s">
        <v>872</v>
      </c>
      <c r="B140" s="136" t="s">
        <v>95</v>
      </c>
      <c r="C140" s="137" t="s">
        <v>533</v>
      </c>
      <c r="D140" s="129">
        <f>'Прил.№10'!F148</f>
        <v>500</v>
      </c>
      <c r="E140" s="129">
        <f>'Прил.№10'!G148</f>
        <v>500</v>
      </c>
      <c r="F140" s="129">
        <f>'Прил.№10'!H148</f>
        <v>500</v>
      </c>
    </row>
    <row r="141" spans="1:6" ht="23.25" customHeight="1">
      <c r="A141" s="135" t="s">
        <v>793</v>
      </c>
      <c r="B141" s="136"/>
      <c r="C141" s="137" t="s">
        <v>794</v>
      </c>
      <c r="D141" s="129">
        <f>D142</f>
        <v>0</v>
      </c>
      <c r="E141" s="129">
        <f>E142</f>
        <v>0</v>
      </c>
      <c r="F141" s="129">
        <f>F142</f>
        <v>0</v>
      </c>
    </row>
    <row r="142" spans="1:6" ht="0.75" customHeight="1" hidden="1">
      <c r="A142" s="135" t="s">
        <v>854</v>
      </c>
      <c r="B142" s="136"/>
      <c r="C142" s="137" t="s">
        <v>362</v>
      </c>
      <c r="D142" s="129">
        <f aca="true" t="shared" si="25" ref="D142:F143">D143</f>
        <v>0</v>
      </c>
      <c r="E142" s="129">
        <f t="shared" si="25"/>
        <v>0</v>
      </c>
      <c r="F142" s="129">
        <f t="shared" si="25"/>
        <v>0</v>
      </c>
    </row>
    <row r="143" spans="1:6" ht="51" hidden="1">
      <c r="A143" s="135" t="s">
        <v>855</v>
      </c>
      <c r="B143" s="136"/>
      <c r="C143" s="137" t="s">
        <v>856</v>
      </c>
      <c r="D143" s="129">
        <f t="shared" si="25"/>
        <v>0</v>
      </c>
      <c r="E143" s="129">
        <f t="shared" si="25"/>
        <v>0</v>
      </c>
      <c r="F143" s="129">
        <f t="shared" si="25"/>
        <v>0</v>
      </c>
    </row>
    <row r="144" spans="1:6" ht="25.5" hidden="1">
      <c r="A144" s="135" t="s">
        <v>855</v>
      </c>
      <c r="B144" s="136" t="s">
        <v>95</v>
      </c>
      <c r="C144" s="138" t="s">
        <v>533</v>
      </c>
      <c r="D144" s="129">
        <f>'Прил.№10'!F152</f>
        <v>0</v>
      </c>
      <c r="E144" s="129">
        <f>'Прил.№10'!G152</f>
        <v>0</v>
      </c>
      <c r="F144" s="129">
        <f>'Прил.№10'!H152</f>
        <v>0</v>
      </c>
    </row>
    <row r="145" spans="1:6" ht="25.5">
      <c r="A145" s="135" t="s">
        <v>858</v>
      </c>
      <c r="B145" s="136"/>
      <c r="C145" s="137" t="s">
        <v>859</v>
      </c>
      <c r="D145" s="129">
        <f>D146</f>
        <v>2011.3999999999999</v>
      </c>
      <c r="E145" s="129">
        <f>E146</f>
        <v>2011.3999999999999</v>
      </c>
      <c r="F145" s="129">
        <f>F146</f>
        <v>2011.3999999999999</v>
      </c>
    </row>
    <row r="146" spans="1:6" ht="12.75">
      <c r="A146" s="135" t="s">
        <v>860</v>
      </c>
      <c r="B146" s="136"/>
      <c r="C146" s="137" t="s">
        <v>861</v>
      </c>
      <c r="D146" s="129">
        <f>D147+D150</f>
        <v>2011.3999999999999</v>
      </c>
      <c r="E146" s="129">
        <f>E147+E150</f>
        <v>2011.3999999999999</v>
      </c>
      <c r="F146" s="129">
        <f>F147+F150</f>
        <v>2011.3999999999999</v>
      </c>
    </row>
    <row r="147" spans="1:6" ht="25.5">
      <c r="A147" s="135" t="s">
        <v>862</v>
      </c>
      <c r="B147" s="136"/>
      <c r="C147" s="155" t="s">
        <v>373</v>
      </c>
      <c r="D147" s="129">
        <f aca="true" t="shared" si="26" ref="D147:F148">D148</f>
        <v>1609.1</v>
      </c>
      <c r="E147" s="129">
        <f t="shared" si="26"/>
        <v>1609.1</v>
      </c>
      <c r="F147" s="129">
        <f t="shared" si="26"/>
        <v>1609.1</v>
      </c>
    </row>
    <row r="148" spans="1:6" ht="38.25">
      <c r="A148" s="135" t="s">
        <v>863</v>
      </c>
      <c r="B148" s="136"/>
      <c r="C148" s="137" t="s">
        <v>795</v>
      </c>
      <c r="D148" s="129">
        <f t="shared" si="26"/>
        <v>1609.1</v>
      </c>
      <c r="E148" s="129">
        <f t="shared" si="26"/>
        <v>1609.1</v>
      </c>
      <c r="F148" s="129">
        <f t="shared" si="26"/>
        <v>1609.1</v>
      </c>
    </row>
    <row r="149" spans="1:6" ht="25.5">
      <c r="A149" s="135" t="s">
        <v>863</v>
      </c>
      <c r="B149" s="136" t="s">
        <v>95</v>
      </c>
      <c r="C149" s="138" t="s">
        <v>533</v>
      </c>
      <c r="D149" s="129">
        <f>'Прил.№10'!F157</f>
        <v>1609.1</v>
      </c>
      <c r="E149" s="129">
        <f>'Прил.№10'!G157</f>
        <v>1609.1</v>
      </c>
      <c r="F149" s="129">
        <f>'Прил.№10'!H157</f>
        <v>1609.1</v>
      </c>
    </row>
    <row r="150" spans="1:6" ht="38.25">
      <c r="A150" s="135" t="s">
        <v>864</v>
      </c>
      <c r="B150" s="136"/>
      <c r="C150" s="138" t="s">
        <v>417</v>
      </c>
      <c r="D150" s="129">
        <f aca="true" t="shared" si="27" ref="D150:F151">D151</f>
        <v>402.3</v>
      </c>
      <c r="E150" s="129">
        <f t="shared" si="27"/>
        <v>402.3</v>
      </c>
      <c r="F150" s="129">
        <f t="shared" si="27"/>
        <v>402.3</v>
      </c>
    </row>
    <row r="151" spans="1:6" ht="51">
      <c r="A151" s="135" t="s">
        <v>865</v>
      </c>
      <c r="B151" s="136"/>
      <c r="C151" s="137" t="s">
        <v>796</v>
      </c>
      <c r="D151" s="129">
        <f t="shared" si="27"/>
        <v>402.3</v>
      </c>
      <c r="E151" s="129">
        <f t="shared" si="27"/>
        <v>402.3</v>
      </c>
      <c r="F151" s="129">
        <f t="shared" si="27"/>
        <v>402.3</v>
      </c>
    </row>
    <row r="152" spans="1:6" ht="25.5">
      <c r="A152" s="135" t="s">
        <v>865</v>
      </c>
      <c r="B152" s="136" t="s">
        <v>95</v>
      </c>
      <c r="C152" s="138" t="s">
        <v>533</v>
      </c>
      <c r="D152" s="129">
        <f>'Прил.№10'!F160</f>
        <v>402.3</v>
      </c>
      <c r="E152" s="129">
        <f>'Прил.№10'!G160</f>
        <v>402.3</v>
      </c>
      <c r="F152" s="129">
        <f>'Прил.№10'!H160</f>
        <v>402.3</v>
      </c>
    </row>
    <row r="153" spans="1:6" ht="51">
      <c r="A153" s="135" t="s">
        <v>912</v>
      </c>
      <c r="B153" s="136"/>
      <c r="C153" s="137" t="s">
        <v>919</v>
      </c>
      <c r="D153" s="129">
        <f>D154+D157</f>
        <v>2348.6</v>
      </c>
      <c r="E153" s="129">
        <f>E154+E157</f>
        <v>2451.9</v>
      </c>
      <c r="F153" s="129">
        <f>F154+F157</f>
        <v>2559.8</v>
      </c>
    </row>
    <row r="154" spans="1:6" ht="25.5">
      <c r="A154" s="135" t="s">
        <v>913</v>
      </c>
      <c r="B154" s="136"/>
      <c r="C154" s="155" t="s">
        <v>373</v>
      </c>
      <c r="D154" s="129">
        <f aca="true" t="shared" si="28" ref="D154:F155">D155</f>
        <v>1839.5</v>
      </c>
      <c r="E154" s="129">
        <f t="shared" si="28"/>
        <v>1920.4</v>
      </c>
      <c r="F154" s="129">
        <f t="shared" si="28"/>
        <v>2004.9</v>
      </c>
    </row>
    <row r="155" spans="1:6" ht="38.25">
      <c r="A155" s="135" t="s">
        <v>914</v>
      </c>
      <c r="B155" s="136"/>
      <c r="C155" s="137" t="s">
        <v>917</v>
      </c>
      <c r="D155" s="129">
        <f t="shared" si="28"/>
        <v>1839.5</v>
      </c>
      <c r="E155" s="129">
        <f t="shared" si="28"/>
        <v>1920.4</v>
      </c>
      <c r="F155" s="129">
        <f t="shared" si="28"/>
        <v>2004.9</v>
      </c>
    </row>
    <row r="156" spans="1:6" ht="25.5">
      <c r="A156" s="135" t="s">
        <v>914</v>
      </c>
      <c r="B156" s="136" t="s">
        <v>95</v>
      </c>
      <c r="C156" s="138" t="s">
        <v>533</v>
      </c>
      <c r="D156" s="129">
        <f>'Прил.№10'!F164</f>
        <v>1839.5</v>
      </c>
      <c r="E156" s="129">
        <f>'Прил.№10'!G164</f>
        <v>1920.4</v>
      </c>
      <c r="F156" s="129">
        <f>'Прил.№10'!H164</f>
        <v>2004.9</v>
      </c>
    </row>
    <row r="157" spans="1:6" ht="38.25">
      <c r="A157" s="135" t="s">
        <v>915</v>
      </c>
      <c r="B157" s="136"/>
      <c r="C157" s="138" t="s">
        <v>417</v>
      </c>
      <c r="D157" s="129">
        <f aca="true" t="shared" si="29" ref="D157:F158">D158</f>
        <v>509.1</v>
      </c>
      <c r="E157" s="129">
        <f t="shared" si="29"/>
        <v>531.5</v>
      </c>
      <c r="F157" s="129">
        <f t="shared" si="29"/>
        <v>554.9</v>
      </c>
    </row>
    <row r="158" spans="1:6" ht="38.25">
      <c r="A158" s="135" t="s">
        <v>916</v>
      </c>
      <c r="B158" s="136"/>
      <c r="C158" s="137" t="s">
        <v>918</v>
      </c>
      <c r="D158" s="129">
        <f t="shared" si="29"/>
        <v>509.1</v>
      </c>
      <c r="E158" s="129">
        <f t="shared" si="29"/>
        <v>531.5</v>
      </c>
      <c r="F158" s="129">
        <f t="shared" si="29"/>
        <v>554.9</v>
      </c>
    </row>
    <row r="159" spans="1:6" ht="25.5">
      <c r="A159" s="135" t="s">
        <v>916</v>
      </c>
      <c r="B159" s="136" t="s">
        <v>95</v>
      </c>
      <c r="C159" s="138" t="s">
        <v>533</v>
      </c>
      <c r="D159" s="129">
        <f>'Прил.№10'!F167</f>
        <v>509.1</v>
      </c>
      <c r="E159" s="129">
        <f>'Прил.№10'!G167</f>
        <v>531.5</v>
      </c>
      <c r="F159" s="129">
        <f>'Прил.№10'!H167</f>
        <v>554.9</v>
      </c>
    </row>
    <row r="160" spans="1:6" ht="25.5">
      <c r="A160" s="135" t="s">
        <v>414</v>
      </c>
      <c r="B160" s="136"/>
      <c r="C160" s="137" t="s">
        <v>492</v>
      </c>
      <c r="D160" s="129">
        <f>D161</f>
        <v>5701</v>
      </c>
      <c r="E160" s="129">
        <f>E161</f>
        <v>5108.7</v>
      </c>
      <c r="F160" s="129">
        <f>F161</f>
        <v>5535.7</v>
      </c>
    </row>
    <row r="161" spans="1:6" ht="12.75">
      <c r="A161" s="135" t="s">
        <v>415</v>
      </c>
      <c r="B161" s="136"/>
      <c r="C161" s="138" t="s">
        <v>314</v>
      </c>
      <c r="D161" s="129">
        <f>D165+D168+D162</f>
        <v>5701</v>
      </c>
      <c r="E161" s="129">
        <f>E165+E168+E162</f>
        <v>5108.7</v>
      </c>
      <c r="F161" s="129">
        <f>F165+F168+F162</f>
        <v>5535.7</v>
      </c>
    </row>
    <row r="162" spans="1:6" ht="25.5">
      <c r="A162" s="135" t="s">
        <v>797</v>
      </c>
      <c r="B162" s="136"/>
      <c r="C162" s="137" t="s">
        <v>373</v>
      </c>
      <c r="D162" s="129">
        <f aca="true" t="shared" si="30" ref="D162:F163">D163</f>
        <v>4151.5</v>
      </c>
      <c r="E162" s="129">
        <f t="shared" si="30"/>
        <v>3677.2</v>
      </c>
      <c r="F162" s="129">
        <f t="shared" si="30"/>
        <v>4019.2</v>
      </c>
    </row>
    <row r="163" spans="1:6" ht="38.25">
      <c r="A163" s="135" t="s">
        <v>798</v>
      </c>
      <c r="B163" s="136"/>
      <c r="C163" s="138" t="s">
        <v>799</v>
      </c>
      <c r="D163" s="129">
        <f t="shared" si="30"/>
        <v>4151.5</v>
      </c>
      <c r="E163" s="129">
        <f t="shared" si="30"/>
        <v>3677.2</v>
      </c>
      <c r="F163" s="129">
        <f t="shared" si="30"/>
        <v>4019.2</v>
      </c>
    </row>
    <row r="164" spans="1:6" ht="25.5">
      <c r="A164" s="135" t="s">
        <v>798</v>
      </c>
      <c r="B164" s="136" t="s">
        <v>95</v>
      </c>
      <c r="C164" s="138" t="s">
        <v>533</v>
      </c>
      <c r="D164" s="129">
        <f>'Прил.№10'!F304</f>
        <v>4151.5</v>
      </c>
      <c r="E164" s="129">
        <f>'Прил.№10'!G304</f>
        <v>3677.2</v>
      </c>
      <c r="F164" s="129">
        <f>'Прил.№10'!H304</f>
        <v>4019.2</v>
      </c>
    </row>
    <row r="165" spans="1:6" ht="38.25">
      <c r="A165" s="135" t="s">
        <v>416</v>
      </c>
      <c r="B165" s="136"/>
      <c r="C165" s="138" t="s">
        <v>417</v>
      </c>
      <c r="D165" s="129">
        <f aca="true" t="shared" si="31" ref="D165:F166">D166</f>
        <v>1038</v>
      </c>
      <c r="E165" s="129">
        <f t="shared" si="31"/>
        <v>920</v>
      </c>
      <c r="F165" s="129">
        <f t="shared" si="31"/>
        <v>1005</v>
      </c>
    </row>
    <row r="166" spans="1:6" ht="38.25">
      <c r="A166" s="135" t="s">
        <v>389</v>
      </c>
      <c r="B166" s="136"/>
      <c r="C166" s="138" t="s">
        <v>747</v>
      </c>
      <c r="D166" s="129">
        <f t="shared" si="31"/>
        <v>1038</v>
      </c>
      <c r="E166" s="129">
        <f t="shared" si="31"/>
        <v>920</v>
      </c>
      <c r="F166" s="129">
        <f t="shared" si="31"/>
        <v>1005</v>
      </c>
    </row>
    <row r="167" spans="1:6" ht="25.5">
      <c r="A167" s="135" t="s">
        <v>389</v>
      </c>
      <c r="B167" s="136" t="s">
        <v>95</v>
      </c>
      <c r="C167" s="138" t="s">
        <v>533</v>
      </c>
      <c r="D167" s="129">
        <f>'Прил.№10'!F307</f>
        <v>1038</v>
      </c>
      <c r="E167" s="129">
        <f>'Прил.№10'!G307</f>
        <v>920</v>
      </c>
      <c r="F167" s="129">
        <f>'Прил.№10'!H307</f>
        <v>1005</v>
      </c>
    </row>
    <row r="168" spans="1:6" ht="12.75">
      <c r="A168" s="135" t="s">
        <v>418</v>
      </c>
      <c r="B168" s="136"/>
      <c r="C168" s="137" t="s">
        <v>362</v>
      </c>
      <c r="D168" s="129">
        <f>D169+D171</f>
        <v>511.5</v>
      </c>
      <c r="E168" s="129">
        <f>E169+E171</f>
        <v>511.5</v>
      </c>
      <c r="F168" s="129">
        <f>F169+F171</f>
        <v>511.5</v>
      </c>
    </row>
    <row r="169" spans="1:6" ht="51">
      <c r="A169" s="135" t="s">
        <v>419</v>
      </c>
      <c r="B169" s="136"/>
      <c r="C169" s="138" t="s">
        <v>746</v>
      </c>
      <c r="D169" s="129">
        <f>D170</f>
        <v>496.5</v>
      </c>
      <c r="E169" s="129">
        <f>E170</f>
        <v>496.5</v>
      </c>
      <c r="F169" s="129">
        <f>F170</f>
        <v>496.5</v>
      </c>
    </row>
    <row r="170" spans="1:6" ht="25.5">
      <c r="A170" s="135" t="s">
        <v>419</v>
      </c>
      <c r="B170" s="136" t="s">
        <v>95</v>
      </c>
      <c r="C170" s="138" t="s">
        <v>533</v>
      </c>
      <c r="D170" s="129">
        <f>'Прил.№10'!F310</f>
        <v>496.5</v>
      </c>
      <c r="E170" s="129">
        <f>'Прил.№10'!G310</f>
        <v>496.5</v>
      </c>
      <c r="F170" s="129">
        <f>'Прил.№10'!H310</f>
        <v>496.5</v>
      </c>
    </row>
    <row r="171" spans="1:6" ht="38.25">
      <c r="A171" s="135" t="s">
        <v>876</v>
      </c>
      <c r="B171" s="136"/>
      <c r="C171" s="138" t="s">
        <v>877</v>
      </c>
      <c r="D171" s="129">
        <f>D172</f>
        <v>15</v>
      </c>
      <c r="E171" s="129">
        <f>E172</f>
        <v>15</v>
      </c>
      <c r="F171" s="129">
        <f>F172</f>
        <v>15</v>
      </c>
    </row>
    <row r="172" spans="1:6" ht="25.5">
      <c r="A172" s="135" t="s">
        <v>876</v>
      </c>
      <c r="B172" s="136" t="s">
        <v>95</v>
      </c>
      <c r="C172" s="138" t="s">
        <v>533</v>
      </c>
      <c r="D172" s="129">
        <f>'Прил.№10'!F312</f>
        <v>15</v>
      </c>
      <c r="E172" s="129">
        <f>'Прил.№10'!G312</f>
        <v>15</v>
      </c>
      <c r="F172" s="129">
        <f>'Прил.№10'!H312</f>
        <v>15</v>
      </c>
    </row>
    <row r="173" spans="1:6" ht="25.5">
      <c r="A173" s="126" t="s">
        <v>439</v>
      </c>
      <c r="B173" s="185"/>
      <c r="C173" s="131" t="s">
        <v>907</v>
      </c>
      <c r="D173" s="127">
        <f>D174+D183+D198+D211+D220+D225</f>
        <v>829.1</v>
      </c>
      <c r="E173" s="127">
        <f>E174+E183+E198+E211+E220+E225</f>
        <v>1312.8</v>
      </c>
      <c r="F173" s="127">
        <f>F174+F183+F198+F211+F220+F225</f>
        <v>460</v>
      </c>
    </row>
    <row r="174" spans="1:6" ht="12.75">
      <c r="A174" s="128" t="s">
        <v>252</v>
      </c>
      <c r="B174" s="182"/>
      <c r="C174" s="132" t="s">
        <v>594</v>
      </c>
      <c r="D174" s="129">
        <f>D175+D179</f>
        <v>30</v>
      </c>
      <c r="E174" s="129">
        <f>E175+E179</f>
        <v>30</v>
      </c>
      <c r="F174" s="129">
        <f>F175+F179</f>
        <v>30</v>
      </c>
    </row>
    <row r="175" spans="1:6" ht="25.5">
      <c r="A175" s="128" t="s">
        <v>253</v>
      </c>
      <c r="B175" s="182"/>
      <c r="C175" s="132" t="s">
        <v>595</v>
      </c>
      <c r="D175" s="129">
        <f>D176</f>
        <v>25</v>
      </c>
      <c r="E175" s="129">
        <f aca="true" t="shared" si="32" ref="E175:F177">E176</f>
        <v>25</v>
      </c>
      <c r="F175" s="129">
        <f t="shared" si="32"/>
        <v>25</v>
      </c>
    </row>
    <row r="176" spans="1:6" ht="12.75">
      <c r="A176" s="128" t="s">
        <v>254</v>
      </c>
      <c r="B176" s="182"/>
      <c r="C176" s="132" t="s">
        <v>538</v>
      </c>
      <c r="D176" s="129">
        <f>D177</f>
        <v>25</v>
      </c>
      <c r="E176" s="129">
        <f t="shared" si="32"/>
        <v>25</v>
      </c>
      <c r="F176" s="129">
        <f t="shared" si="32"/>
        <v>25</v>
      </c>
    </row>
    <row r="177" spans="1:6" ht="38.25">
      <c r="A177" s="128" t="s">
        <v>255</v>
      </c>
      <c r="B177" s="182"/>
      <c r="C177" s="132" t="s">
        <v>596</v>
      </c>
      <c r="D177" s="129">
        <f>D178</f>
        <v>25</v>
      </c>
      <c r="E177" s="129">
        <f t="shared" si="32"/>
        <v>25</v>
      </c>
      <c r="F177" s="129">
        <f t="shared" si="32"/>
        <v>25</v>
      </c>
    </row>
    <row r="178" spans="1:6" ht="25.5">
      <c r="A178" s="128" t="s">
        <v>255</v>
      </c>
      <c r="B178" s="182" t="s">
        <v>95</v>
      </c>
      <c r="C178" s="132" t="s">
        <v>540</v>
      </c>
      <c r="D178" s="129">
        <f>'Прил.№10'!F395</f>
        <v>25</v>
      </c>
      <c r="E178" s="129">
        <f>'Прил.№10'!G395</f>
        <v>25</v>
      </c>
      <c r="F178" s="129">
        <f>'Прил.№10'!H395</f>
        <v>25</v>
      </c>
    </row>
    <row r="179" spans="1:6" ht="25.5">
      <c r="A179" s="135" t="s">
        <v>888</v>
      </c>
      <c r="B179" s="136"/>
      <c r="C179" s="138" t="s">
        <v>889</v>
      </c>
      <c r="D179" s="129">
        <f>D180</f>
        <v>5</v>
      </c>
      <c r="E179" s="129">
        <f aca="true" t="shared" si="33" ref="E179:F181">E180</f>
        <v>5</v>
      </c>
      <c r="F179" s="129">
        <f t="shared" si="33"/>
        <v>5</v>
      </c>
    </row>
    <row r="180" spans="1:6" ht="12.75">
      <c r="A180" s="135" t="s">
        <v>890</v>
      </c>
      <c r="B180" s="136"/>
      <c r="C180" s="137" t="s">
        <v>362</v>
      </c>
      <c r="D180" s="129">
        <f>D181</f>
        <v>5</v>
      </c>
      <c r="E180" s="129">
        <f t="shared" si="33"/>
        <v>5</v>
      </c>
      <c r="F180" s="129">
        <f t="shared" si="33"/>
        <v>5</v>
      </c>
    </row>
    <row r="181" spans="1:6" ht="51">
      <c r="A181" s="135" t="s">
        <v>891</v>
      </c>
      <c r="B181" s="136"/>
      <c r="C181" s="138" t="s">
        <v>892</v>
      </c>
      <c r="D181" s="129">
        <f>D182</f>
        <v>5</v>
      </c>
      <c r="E181" s="129">
        <f t="shared" si="33"/>
        <v>5</v>
      </c>
      <c r="F181" s="129">
        <f t="shared" si="33"/>
        <v>5</v>
      </c>
    </row>
    <row r="182" spans="1:6" ht="25.5">
      <c r="A182" s="135" t="s">
        <v>891</v>
      </c>
      <c r="B182" s="136" t="s">
        <v>95</v>
      </c>
      <c r="C182" s="138" t="s">
        <v>533</v>
      </c>
      <c r="D182" s="129">
        <f>'Прил.№10'!F399</f>
        <v>5</v>
      </c>
      <c r="E182" s="129">
        <f>'Прил.№10'!G399</f>
        <v>5</v>
      </c>
      <c r="F182" s="129">
        <f>'Прил.№10'!H399</f>
        <v>5</v>
      </c>
    </row>
    <row r="183" spans="1:6" ht="38.25">
      <c r="A183" s="128" t="s">
        <v>256</v>
      </c>
      <c r="B183" s="182"/>
      <c r="C183" s="132" t="s">
        <v>597</v>
      </c>
      <c r="D183" s="129">
        <f>D184+D189+D194</f>
        <v>140</v>
      </c>
      <c r="E183" s="129">
        <f>E184+E189+E194</f>
        <v>140</v>
      </c>
      <c r="F183" s="129">
        <f>F184+F189+F194</f>
        <v>140</v>
      </c>
    </row>
    <row r="184" spans="1:6" ht="25.5">
      <c r="A184" s="128" t="s">
        <v>257</v>
      </c>
      <c r="B184" s="182"/>
      <c r="C184" s="132" t="s">
        <v>598</v>
      </c>
      <c r="D184" s="129">
        <f aca="true" t="shared" si="34" ref="D184:F185">D185</f>
        <v>85</v>
      </c>
      <c r="E184" s="129">
        <f t="shared" si="34"/>
        <v>85</v>
      </c>
      <c r="F184" s="129">
        <f t="shared" si="34"/>
        <v>85</v>
      </c>
    </row>
    <row r="185" spans="1:6" ht="12.75">
      <c r="A185" s="128" t="s">
        <v>185</v>
      </c>
      <c r="B185" s="182"/>
      <c r="C185" s="132" t="s">
        <v>538</v>
      </c>
      <c r="D185" s="129">
        <f t="shared" si="34"/>
        <v>85</v>
      </c>
      <c r="E185" s="129">
        <f t="shared" si="34"/>
        <v>85</v>
      </c>
      <c r="F185" s="129">
        <f t="shared" si="34"/>
        <v>85</v>
      </c>
    </row>
    <row r="186" spans="1:6" ht="38.25">
      <c r="A186" s="128" t="s">
        <v>186</v>
      </c>
      <c r="B186" s="182"/>
      <c r="C186" s="132" t="s">
        <v>599</v>
      </c>
      <c r="D186" s="129">
        <f>D188+D187</f>
        <v>85</v>
      </c>
      <c r="E186" s="129">
        <f>E188+E187</f>
        <v>85</v>
      </c>
      <c r="F186" s="129">
        <f>F188+F187</f>
        <v>85</v>
      </c>
    </row>
    <row r="187" spans="1:6" ht="51">
      <c r="A187" s="135" t="s">
        <v>186</v>
      </c>
      <c r="B187" s="136" t="s">
        <v>93</v>
      </c>
      <c r="C187" s="138" t="s">
        <v>94</v>
      </c>
      <c r="D187" s="129">
        <f>'Прил.№10'!F404</f>
        <v>19</v>
      </c>
      <c r="E187" s="129">
        <f>'Прил.№10'!G404</f>
        <v>19</v>
      </c>
      <c r="F187" s="129">
        <f>'Прил.№10'!H404</f>
        <v>19</v>
      </c>
    </row>
    <row r="188" spans="1:6" ht="25.5">
      <c r="A188" s="128" t="s">
        <v>186</v>
      </c>
      <c r="B188" s="182" t="s">
        <v>95</v>
      </c>
      <c r="C188" s="132" t="s">
        <v>540</v>
      </c>
      <c r="D188" s="129">
        <f>'Прил.№10'!F405</f>
        <v>66</v>
      </c>
      <c r="E188" s="129">
        <f>'Прил.№10'!G405</f>
        <v>66</v>
      </c>
      <c r="F188" s="129">
        <f>'Прил.№10'!H405</f>
        <v>66</v>
      </c>
    </row>
    <row r="189" spans="1:6" ht="25.5">
      <c r="A189" s="128" t="s">
        <v>187</v>
      </c>
      <c r="B189" s="182"/>
      <c r="C189" s="132" t="s">
        <v>600</v>
      </c>
      <c r="D189" s="129">
        <f aca="true" t="shared" si="35" ref="D189:F190">D190</f>
        <v>35</v>
      </c>
      <c r="E189" s="129">
        <f t="shared" si="35"/>
        <v>35</v>
      </c>
      <c r="F189" s="129">
        <f t="shared" si="35"/>
        <v>35</v>
      </c>
    </row>
    <row r="190" spans="1:6" ht="12.75">
      <c r="A190" s="128" t="s">
        <v>188</v>
      </c>
      <c r="B190" s="182"/>
      <c r="C190" s="132" t="s">
        <v>538</v>
      </c>
      <c r="D190" s="129">
        <f t="shared" si="35"/>
        <v>35</v>
      </c>
      <c r="E190" s="129">
        <f t="shared" si="35"/>
        <v>35</v>
      </c>
      <c r="F190" s="129">
        <f t="shared" si="35"/>
        <v>35</v>
      </c>
    </row>
    <row r="191" spans="1:6" ht="19.5" customHeight="1">
      <c r="A191" s="128" t="s">
        <v>189</v>
      </c>
      <c r="B191" s="182"/>
      <c r="C191" s="132" t="s">
        <v>601</v>
      </c>
      <c r="D191" s="129">
        <f>D193+D192</f>
        <v>35</v>
      </c>
      <c r="E191" s="129">
        <f>E193+E192</f>
        <v>35</v>
      </c>
      <c r="F191" s="129">
        <f>F193+F192</f>
        <v>35</v>
      </c>
    </row>
    <row r="192" spans="1:6" ht="0.75" customHeight="1" hidden="1">
      <c r="A192" s="135" t="s">
        <v>189</v>
      </c>
      <c r="B192" s="136" t="s">
        <v>93</v>
      </c>
      <c r="C192" s="138" t="s">
        <v>94</v>
      </c>
      <c r="D192" s="129">
        <f>'Прил.№10'!F409</f>
        <v>0</v>
      </c>
      <c r="E192" s="129">
        <f>'Прил.№10'!G409</f>
        <v>0</v>
      </c>
      <c r="F192" s="129">
        <f>'Прил.№10'!H409</f>
        <v>0</v>
      </c>
    </row>
    <row r="193" spans="1:6" ht="25.5">
      <c r="A193" s="128" t="s">
        <v>189</v>
      </c>
      <c r="B193" s="182" t="s">
        <v>95</v>
      </c>
      <c r="C193" s="132" t="s">
        <v>540</v>
      </c>
      <c r="D193" s="129">
        <f>'Прил.№10'!F410</f>
        <v>35</v>
      </c>
      <c r="E193" s="129">
        <f>'Прил.№10'!G410</f>
        <v>35</v>
      </c>
      <c r="F193" s="129">
        <f>'Прил.№10'!H410</f>
        <v>35</v>
      </c>
    </row>
    <row r="194" spans="1:6" ht="25.5">
      <c r="A194" s="128" t="s">
        <v>345</v>
      </c>
      <c r="B194" s="182"/>
      <c r="C194" s="132" t="s">
        <v>602</v>
      </c>
      <c r="D194" s="129">
        <f>D195</f>
        <v>20</v>
      </c>
      <c r="E194" s="129">
        <f aca="true" t="shared" si="36" ref="E194:F196">E195</f>
        <v>20</v>
      </c>
      <c r="F194" s="129">
        <f t="shared" si="36"/>
        <v>20</v>
      </c>
    </row>
    <row r="195" spans="1:6" ht="12.75">
      <c r="A195" s="128" t="s">
        <v>321</v>
      </c>
      <c r="B195" s="182"/>
      <c r="C195" s="132" t="s">
        <v>538</v>
      </c>
      <c r="D195" s="129">
        <f>D196</f>
        <v>20</v>
      </c>
      <c r="E195" s="129">
        <f t="shared" si="36"/>
        <v>20</v>
      </c>
      <c r="F195" s="129">
        <f t="shared" si="36"/>
        <v>20</v>
      </c>
    </row>
    <row r="196" spans="1:6" ht="25.5">
      <c r="A196" s="128" t="s">
        <v>322</v>
      </c>
      <c r="B196" s="182"/>
      <c r="C196" s="132" t="s">
        <v>603</v>
      </c>
      <c r="D196" s="129">
        <f>D197</f>
        <v>20</v>
      </c>
      <c r="E196" s="129">
        <f t="shared" si="36"/>
        <v>20</v>
      </c>
      <c r="F196" s="129">
        <f t="shared" si="36"/>
        <v>20</v>
      </c>
    </row>
    <row r="197" spans="1:6" ht="25.5">
      <c r="A197" s="128" t="s">
        <v>322</v>
      </c>
      <c r="B197" s="182" t="s">
        <v>95</v>
      </c>
      <c r="C197" s="132" t="s">
        <v>540</v>
      </c>
      <c r="D197" s="129">
        <f>'Прил.№10'!F417</f>
        <v>20</v>
      </c>
      <c r="E197" s="129">
        <f>'Прил.№10'!G417</f>
        <v>20</v>
      </c>
      <c r="F197" s="129">
        <f>'Прил.№10'!H417</f>
        <v>20</v>
      </c>
    </row>
    <row r="198" spans="1:6" ht="12.75">
      <c r="A198" s="128" t="s">
        <v>440</v>
      </c>
      <c r="B198" s="182"/>
      <c r="C198" s="132" t="s">
        <v>604</v>
      </c>
      <c r="D198" s="129">
        <f>D199</f>
        <v>619.1</v>
      </c>
      <c r="E198" s="129">
        <f>E199</f>
        <v>1102.8</v>
      </c>
      <c r="F198" s="129">
        <f>F199</f>
        <v>250</v>
      </c>
    </row>
    <row r="199" spans="1:6" ht="12.75">
      <c r="A199" s="128" t="s">
        <v>441</v>
      </c>
      <c r="B199" s="182"/>
      <c r="C199" s="132" t="s">
        <v>605</v>
      </c>
      <c r="D199" s="129">
        <f>D200+D208+D205</f>
        <v>619.1</v>
      </c>
      <c r="E199" s="129">
        <f>E200+E208+E205</f>
        <v>1102.8</v>
      </c>
      <c r="F199" s="129">
        <f>F200+F208+F205</f>
        <v>250</v>
      </c>
    </row>
    <row r="200" spans="1:6" ht="36.75" customHeight="1">
      <c r="A200" s="128" t="s">
        <v>442</v>
      </c>
      <c r="B200" s="182"/>
      <c r="C200" s="132" t="s">
        <v>606</v>
      </c>
      <c r="D200" s="129">
        <f>D203+D201</f>
        <v>619.1</v>
      </c>
      <c r="E200" s="129">
        <f>E203+E201</f>
        <v>1102.8</v>
      </c>
      <c r="F200" s="129">
        <f>F203+F201</f>
        <v>250</v>
      </c>
    </row>
    <row r="201" spans="1:6" ht="25.5" hidden="1">
      <c r="A201" s="135" t="s">
        <v>394</v>
      </c>
      <c r="B201" s="136"/>
      <c r="C201" s="137" t="s">
        <v>337</v>
      </c>
      <c r="D201" s="129">
        <f>D202</f>
        <v>0</v>
      </c>
      <c r="E201" s="129">
        <f>E202</f>
        <v>0</v>
      </c>
      <c r="F201" s="129">
        <f>F202</f>
        <v>0</v>
      </c>
    </row>
    <row r="202" spans="1:6" ht="12.75" hidden="1">
      <c r="A202" s="135" t="s">
        <v>394</v>
      </c>
      <c r="B202" s="136" t="s">
        <v>164</v>
      </c>
      <c r="C202" s="137" t="s">
        <v>168</v>
      </c>
      <c r="D202" s="129">
        <f>'Прил.№10'!F225</f>
        <v>0</v>
      </c>
      <c r="E202" s="129">
        <f>'Прил.№10'!G225</f>
        <v>0</v>
      </c>
      <c r="F202" s="129">
        <f>'Прил.№10'!H225</f>
        <v>0</v>
      </c>
    </row>
    <row r="203" spans="1:6" ht="25.5">
      <c r="A203" s="135" t="s">
        <v>754</v>
      </c>
      <c r="B203" s="182"/>
      <c r="C203" s="132" t="s">
        <v>607</v>
      </c>
      <c r="D203" s="129">
        <f>D204</f>
        <v>619.1</v>
      </c>
      <c r="E203" s="129">
        <f>E204</f>
        <v>1102.8</v>
      </c>
      <c r="F203" s="129">
        <f>F204</f>
        <v>250</v>
      </c>
    </row>
    <row r="204" spans="1:6" ht="12.75">
      <c r="A204" s="135" t="s">
        <v>754</v>
      </c>
      <c r="B204" s="182" t="s">
        <v>164</v>
      </c>
      <c r="C204" s="132" t="s">
        <v>549</v>
      </c>
      <c r="D204" s="129">
        <f>'Прил.№10'!F227</f>
        <v>619.1</v>
      </c>
      <c r="E204" s="129">
        <f>'Прил.№10'!G227</f>
        <v>1102.8</v>
      </c>
      <c r="F204" s="129">
        <f>'Прил.№10'!H227</f>
        <v>250</v>
      </c>
    </row>
    <row r="205" spans="1:6" ht="25.5">
      <c r="A205" s="135" t="s">
        <v>866</v>
      </c>
      <c r="B205" s="136"/>
      <c r="C205" s="155" t="s">
        <v>373</v>
      </c>
      <c r="D205" s="129">
        <f aca="true" t="shared" si="37" ref="D205:F206">D206</f>
        <v>0</v>
      </c>
      <c r="E205" s="129">
        <f t="shared" si="37"/>
        <v>0</v>
      </c>
      <c r="F205" s="129">
        <f t="shared" si="37"/>
        <v>0</v>
      </c>
    </row>
    <row r="206" spans="1:6" ht="25.5">
      <c r="A206" s="135" t="s">
        <v>867</v>
      </c>
      <c r="B206" s="136"/>
      <c r="C206" s="137" t="s">
        <v>868</v>
      </c>
      <c r="D206" s="129">
        <f t="shared" si="37"/>
        <v>0</v>
      </c>
      <c r="E206" s="129">
        <f t="shared" si="37"/>
        <v>0</v>
      </c>
      <c r="F206" s="129">
        <f t="shared" si="37"/>
        <v>0</v>
      </c>
    </row>
    <row r="207" spans="1:6" ht="12.75">
      <c r="A207" s="135" t="s">
        <v>867</v>
      </c>
      <c r="B207" s="136" t="s">
        <v>164</v>
      </c>
      <c r="C207" s="137" t="s">
        <v>168</v>
      </c>
      <c r="D207" s="129">
        <f>'Прил.№10'!F230</f>
        <v>0</v>
      </c>
      <c r="E207" s="129">
        <f>'Прил.№10'!G230</f>
        <v>0</v>
      </c>
      <c r="F207" s="129">
        <f>'Прил.№10'!H230</f>
        <v>0</v>
      </c>
    </row>
    <row r="208" spans="1:6" ht="38.25">
      <c r="A208" s="135" t="s">
        <v>809</v>
      </c>
      <c r="B208" s="136"/>
      <c r="C208" s="138" t="s">
        <v>417</v>
      </c>
      <c r="D208" s="129">
        <f aca="true" t="shared" si="38" ref="D208:F209">D209</f>
        <v>0</v>
      </c>
      <c r="E208" s="129">
        <f t="shared" si="38"/>
        <v>0</v>
      </c>
      <c r="F208" s="129">
        <f t="shared" si="38"/>
        <v>0</v>
      </c>
    </row>
    <row r="209" spans="1:6" ht="25.5">
      <c r="A209" s="135" t="s">
        <v>808</v>
      </c>
      <c r="B209" s="136"/>
      <c r="C209" s="137" t="s">
        <v>810</v>
      </c>
      <c r="D209" s="129">
        <f t="shared" si="38"/>
        <v>0</v>
      </c>
      <c r="E209" s="129">
        <f t="shared" si="38"/>
        <v>0</v>
      </c>
      <c r="F209" s="129">
        <f t="shared" si="38"/>
        <v>0</v>
      </c>
    </row>
    <row r="210" spans="1:6" ht="12.75">
      <c r="A210" s="135" t="s">
        <v>808</v>
      </c>
      <c r="B210" s="136" t="s">
        <v>164</v>
      </c>
      <c r="C210" s="137" t="s">
        <v>168</v>
      </c>
      <c r="D210" s="129">
        <f>'Прил.№10'!F233</f>
        <v>0</v>
      </c>
      <c r="E210" s="129">
        <f>'Прил.№10'!G233</f>
        <v>0</v>
      </c>
      <c r="F210" s="129">
        <f>'Прил.№10'!H233</f>
        <v>0</v>
      </c>
    </row>
    <row r="211" spans="1:6" ht="12.75">
      <c r="A211" s="128" t="s">
        <v>298</v>
      </c>
      <c r="B211" s="182"/>
      <c r="C211" s="132" t="s">
        <v>608</v>
      </c>
      <c r="D211" s="129">
        <f>D212+D216</f>
        <v>30</v>
      </c>
      <c r="E211" s="129">
        <f>E212+E216</f>
        <v>30</v>
      </c>
      <c r="F211" s="129">
        <f>F212+F216</f>
        <v>30</v>
      </c>
    </row>
    <row r="212" spans="1:6" ht="25.5">
      <c r="A212" s="128" t="s">
        <v>299</v>
      </c>
      <c r="B212" s="182"/>
      <c r="C212" s="132" t="s">
        <v>609</v>
      </c>
      <c r="D212" s="129">
        <f>D213</f>
        <v>15</v>
      </c>
      <c r="E212" s="129">
        <f aca="true" t="shared" si="39" ref="E212:F214">E213</f>
        <v>15</v>
      </c>
      <c r="F212" s="129">
        <f t="shared" si="39"/>
        <v>15</v>
      </c>
    </row>
    <row r="213" spans="1:6" ht="12.75">
      <c r="A213" s="128" t="s">
        <v>300</v>
      </c>
      <c r="B213" s="182"/>
      <c r="C213" s="132" t="s">
        <v>593</v>
      </c>
      <c r="D213" s="129">
        <f>D214</f>
        <v>15</v>
      </c>
      <c r="E213" s="129">
        <f t="shared" si="39"/>
        <v>15</v>
      </c>
      <c r="F213" s="129">
        <f t="shared" si="39"/>
        <v>15</v>
      </c>
    </row>
    <row r="214" spans="1:6" ht="12.75">
      <c r="A214" s="128" t="s">
        <v>301</v>
      </c>
      <c r="B214" s="182"/>
      <c r="C214" s="132" t="s">
        <v>610</v>
      </c>
      <c r="D214" s="129">
        <f>D215</f>
        <v>15</v>
      </c>
      <c r="E214" s="129">
        <f t="shared" si="39"/>
        <v>15</v>
      </c>
      <c r="F214" s="129">
        <f t="shared" si="39"/>
        <v>15</v>
      </c>
    </row>
    <row r="215" spans="1:6" ht="25.5">
      <c r="A215" s="128" t="s">
        <v>301</v>
      </c>
      <c r="B215" s="182" t="s">
        <v>95</v>
      </c>
      <c r="C215" s="132" t="s">
        <v>540</v>
      </c>
      <c r="D215" s="129">
        <f>'Прил.№10'!F365</f>
        <v>15</v>
      </c>
      <c r="E215" s="129">
        <f>'Прил.№10'!G365</f>
        <v>15</v>
      </c>
      <c r="F215" s="129">
        <f>'Прил.№10'!H365</f>
        <v>15</v>
      </c>
    </row>
    <row r="216" spans="1:6" ht="25.5">
      <c r="A216" s="128" t="s">
        <v>245</v>
      </c>
      <c r="B216" s="182"/>
      <c r="C216" s="132" t="s">
        <v>611</v>
      </c>
      <c r="D216" s="129">
        <f>D217</f>
        <v>15</v>
      </c>
      <c r="E216" s="129">
        <f aca="true" t="shared" si="40" ref="E216:F218">E217</f>
        <v>15</v>
      </c>
      <c r="F216" s="129">
        <f t="shared" si="40"/>
        <v>15</v>
      </c>
    </row>
    <row r="217" spans="1:6" ht="12.75">
      <c r="A217" s="128" t="s">
        <v>246</v>
      </c>
      <c r="B217" s="182"/>
      <c r="C217" s="132" t="s">
        <v>538</v>
      </c>
      <c r="D217" s="129">
        <f>D218</f>
        <v>15</v>
      </c>
      <c r="E217" s="129">
        <f t="shared" si="40"/>
        <v>15</v>
      </c>
      <c r="F217" s="129">
        <f t="shared" si="40"/>
        <v>15</v>
      </c>
    </row>
    <row r="218" spans="1:6" ht="12.75">
      <c r="A218" s="128" t="s">
        <v>534</v>
      </c>
      <c r="B218" s="182"/>
      <c r="C218" s="132" t="s">
        <v>612</v>
      </c>
      <c r="D218" s="129">
        <f>D219</f>
        <v>15</v>
      </c>
      <c r="E218" s="129">
        <f t="shared" si="40"/>
        <v>15</v>
      </c>
      <c r="F218" s="129">
        <f t="shared" si="40"/>
        <v>15</v>
      </c>
    </row>
    <row r="219" spans="1:6" ht="25.5">
      <c r="A219" s="128" t="s">
        <v>534</v>
      </c>
      <c r="B219" s="182" t="s">
        <v>95</v>
      </c>
      <c r="C219" s="132" t="s">
        <v>540</v>
      </c>
      <c r="D219" s="129">
        <f>'Прил.№10'!F372</f>
        <v>15</v>
      </c>
      <c r="E219" s="129">
        <f>'Прил.№10'!G372</f>
        <v>15</v>
      </c>
      <c r="F219" s="129">
        <f>'Прил.№10'!H372</f>
        <v>15</v>
      </c>
    </row>
    <row r="220" spans="1:6" ht="38.25">
      <c r="A220" s="135" t="s">
        <v>893</v>
      </c>
      <c r="B220" s="136"/>
      <c r="C220" s="199" t="s">
        <v>894</v>
      </c>
      <c r="D220" s="129">
        <f>D221</f>
        <v>5</v>
      </c>
      <c r="E220" s="129">
        <f aca="true" t="shared" si="41" ref="E220:F223">E221</f>
        <v>5</v>
      </c>
      <c r="F220" s="129">
        <f t="shared" si="41"/>
        <v>5</v>
      </c>
    </row>
    <row r="221" spans="1:6" ht="25.5">
      <c r="A221" s="135" t="s">
        <v>895</v>
      </c>
      <c r="B221" s="136"/>
      <c r="C221" s="138" t="s">
        <v>896</v>
      </c>
      <c r="D221" s="129">
        <f>D222</f>
        <v>5</v>
      </c>
      <c r="E221" s="129">
        <f t="shared" si="41"/>
        <v>5</v>
      </c>
      <c r="F221" s="129">
        <f t="shared" si="41"/>
        <v>5</v>
      </c>
    </row>
    <row r="222" spans="1:6" ht="12.75">
      <c r="A222" s="135" t="s">
        <v>897</v>
      </c>
      <c r="B222" s="136"/>
      <c r="C222" s="137" t="s">
        <v>362</v>
      </c>
      <c r="D222" s="129">
        <f>D223</f>
        <v>5</v>
      </c>
      <c r="E222" s="129">
        <f t="shared" si="41"/>
        <v>5</v>
      </c>
      <c r="F222" s="129">
        <f t="shared" si="41"/>
        <v>5</v>
      </c>
    </row>
    <row r="223" spans="1:6" ht="51">
      <c r="A223" s="135" t="s">
        <v>898</v>
      </c>
      <c r="B223" s="136"/>
      <c r="C223" s="138" t="s">
        <v>905</v>
      </c>
      <c r="D223" s="129">
        <f>D224</f>
        <v>5</v>
      </c>
      <c r="E223" s="129">
        <f t="shared" si="41"/>
        <v>5</v>
      </c>
      <c r="F223" s="129">
        <f t="shared" si="41"/>
        <v>5</v>
      </c>
    </row>
    <row r="224" spans="1:6" ht="25.5">
      <c r="A224" s="135" t="s">
        <v>898</v>
      </c>
      <c r="B224" s="136" t="s">
        <v>95</v>
      </c>
      <c r="C224" s="138" t="s">
        <v>533</v>
      </c>
      <c r="D224" s="129">
        <f>'Прил.№10'!F422</f>
        <v>5</v>
      </c>
      <c r="E224" s="129">
        <f>'Прил.№10'!G422</f>
        <v>5</v>
      </c>
      <c r="F224" s="129">
        <f>'Прил.№10'!H422</f>
        <v>5</v>
      </c>
    </row>
    <row r="225" spans="1:6" ht="25.5">
      <c r="A225" s="135" t="s">
        <v>899</v>
      </c>
      <c r="B225" s="136"/>
      <c r="C225" s="199" t="s">
        <v>900</v>
      </c>
      <c r="D225" s="129">
        <f>D226</f>
        <v>5</v>
      </c>
      <c r="E225" s="129">
        <f aca="true" t="shared" si="42" ref="E225:F228">E226</f>
        <v>5</v>
      </c>
      <c r="F225" s="129">
        <f t="shared" si="42"/>
        <v>5</v>
      </c>
    </row>
    <row r="226" spans="1:6" ht="25.5">
      <c r="A226" s="135" t="s">
        <v>901</v>
      </c>
      <c r="B226" s="136"/>
      <c r="C226" s="138" t="s">
        <v>902</v>
      </c>
      <c r="D226" s="129">
        <f>D227</f>
        <v>5</v>
      </c>
      <c r="E226" s="129">
        <f t="shared" si="42"/>
        <v>5</v>
      </c>
      <c r="F226" s="129">
        <f t="shared" si="42"/>
        <v>5</v>
      </c>
    </row>
    <row r="227" spans="1:6" ht="12.75">
      <c r="A227" s="135" t="s">
        <v>903</v>
      </c>
      <c r="B227" s="136"/>
      <c r="C227" s="137" t="s">
        <v>362</v>
      </c>
      <c r="D227" s="129">
        <f>D228</f>
        <v>5</v>
      </c>
      <c r="E227" s="129">
        <f t="shared" si="42"/>
        <v>5</v>
      </c>
      <c r="F227" s="129">
        <f t="shared" si="42"/>
        <v>5</v>
      </c>
    </row>
    <row r="228" spans="1:6" ht="12.75">
      <c r="A228" s="135" t="s">
        <v>904</v>
      </c>
      <c r="B228" s="136"/>
      <c r="C228" s="138" t="s">
        <v>909</v>
      </c>
      <c r="D228" s="129">
        <f>D229</f>
        <v>5</v>
      </c>
      <c r="E228" s="129">
        <f t="shared" si="42"/>
        <v>5</v>
      </c>
      <c r="F228" s="129">
        <f t="shared" si="42"/>
        <v>5</v>
      </c>
    </row>
    <row r="229" spans="1:6" ht="25.5">
      <c r="A229" s="135" t="s">
        <v>904</v>
      </c>
      <c r="B229" s="136" t="s">
        <v>95</v>
      </c>
      <c r="C229" s="138" t="s">
        <v>533</v>
      </c>
      <c r="D229" s="129">
        <f>'Прил.№10'!F427</f>
        <v>5</v>
      </c>
      <c r="E229" s="129">
        <f>'Прил.№10'!G427</f>
        <v>5</v>
      </c>
      <c r="F229" s="129">
        <f>'Прил.№10'!H427</f>
        <v>5</v>
      </c>
    </row>
    <row r="230" spans="1:6" ht="25.5">
      <c r="A230" s="126" t="s">
        <v>445</v>
      </c>
      <c r="B230" s="185"/>
      <c r="C230" s="200" t="s">
        <v>908</v>
      </c>
      <c r="D230" s="127">
        <f>D231+D239</f>
        <v>4774.4</v>
      </c>
      <c r="E230" s="127">
        <f>E231+E239</f>
        <v>2537.2</v>
      </c>
      <c r="F230" s="127">
        <f>F231+F239</f>
        <v>1418.6</v>
      </c>
    </row>
    <row r="231" spans="1:6" ht="25.5">
      <c r="A231" s="135" t="s">
        <v>970</v>
      </c>
      <c r="B231" s="182"/>
      <c r="C231" s="132" t="s">
        <v>613</v>
      </c>
      <c r="D231" s="129">
        <f>D232</f>
        <v>4474.4</v>
      </c>
      <c r="E231" s="129">
        <f aca="true" t="shared" si="43" ref="E231:F234">E232</f>
        <v>2237.2</v>
      </c>
      <c r="F231" s="129">
        <f t="shared" si="43"/>
        <v>1118.6</v>
      </c>
    </row>
    <row r="232" spans="1:6" ht="38.25">
      <c r="A232" s="135" t="s">
        <v>971</v>
      </c>
      <c r="B232" s="182"/>
      <c r="C232" s="132" t="s">
        <v>614</v>
      </c>
      <c r="D232" s="129">
        <f>D233+D236</f>
        <v>4474.4</v>
      </c>
      <c r="E232" s="129">
        <f>E233+E236</f>
        <v>2237.2</v>
      </c>
      <c r="F232" s="129">
        <f>F233+F236</f>
        <v>1118.6</v>
      </c>
    </row>
    <row r="233" spans="1:6" ht="51">
      <c r="A233" s="135" t="s">
        <v>972</v>
      </c>
      <c r="B233" s="182"/>
      <c r="C233" s="132" t="s">
        <v>615</v>
      </c>
      <c r="D233" s="129">
        <f>D234</f>
        <v>2237.2</v>
      </c>
      <c r="E233" s="129">
        <f t="shared" si="43"/>
        <v>1118.6</v>
      </c>
      <c r="F233" s="129">
        <f t="shared" si="43"/>
        <v>559.3</v>
      </c>
    </row>
    <row r="234" spans="1:6" ht="63.75">
      <c r="A234" s="135" t="s">
        <v>973</v>
      </c>
      <c r="B234" s="182"/>
      <c r="C234" s="137" t="s">
        <v>942</v>
      </c>
      <c r="D234" s="129">
        <f>D235</f>
        <v>2237.2</v>
      </c>
      <c r="E234" s="129">
        <f t="shared" si="43"/>
        <v>1118.6</v>
      </c>
      <c r="F234" s="129">
        <f t="shared" si="43"/>
        <v>559.3</v>
      </c>
    </row>
    <row r="235" spans="1:6" ht="25.5">
      <c r="A235" s="135" t="s">
        <v>973</v>
      </c>
      <c r="B235" s="182" t="s">
        <v>316</v>
      </c>
      <c r="C235" s="132" t="s">
        <v>616</v>
      </c>
      <c r="D235" s="129">
        <f>'Прил.№10'!F246</f>
        <v>2237.2</v>
      </c>
      <c r="E235" s="129">
        <f>'Прил.№10'!G246</f>
        <v>1118.6</v>
      </c>
      <c r="F235" s="129">
        <f>'Прил.№10'!H246</f>
        <v>559.3</v>
      </c>
    </row>
    <row r="236" spans="1:6" ht="25.5">
      <c r="A236" s="135" t="s">
        <v>974</v>
      </c>
      <c r="B236" s="136"/>
      <c r="C236" s="137" t="s">
        <v>373</v>
      </c>
      <c r="D236" s="129">
        <f aca="true" t="shared" si="44" ref="D236:F237">D237</f>
        <v>2237.2</v>
      </c>
      <c r="E236" s="129">
        <f t="shared" si="44"/>
        <v>1118.6</v>
      </c>
      <c r="F236" s="129">
        <f t="shared" si="44"/>
        <v>559.3</v>
      </c>
    </row>
    <row r="237" spans="1:6" ht="51">
      <c r="A237" s="135" t="s">
        <v>975</v>
      </c>
      <c r="B237" s="136"/>
      <c r="C237" s="137" t="s">
        <v>740</v>
      </c>
      <c r="D237" s="129">
        <f t="shared" si="44"/>
        <v>2237.2</v>
      </c>
      <c r="E237" s="129">
        <f t="shared" si="44"/>
        <v>1118.6</v>
      </c>
      <c r="F237" s="129">
        <f t="shared" si="44"/>
        <v>559.3</v>
      </c>
    </row>
    <row r="238" spans="1:6" ht="25.5">
      <c r="A238" s="135" t="s">
        <v>975</v>
      </c>
      <c r="B238" s="136" t="s">
        <v>316</v>
      </c>
      <c r="C238" s="137" t="s">
        <v>353</v>
      </c>
      <c r="D238" s="129">
        <f>'Прил.№10'!F249</f>
        <v>2237.2</v>
      </c>
      <c r="E238" s="129">
        <f>'Прил.№10'!G249</f>
        <v>1118.6</v>
      </c>
      <c r="F238" s="129">
        <f>'Прил.№10'!H249</f>
        <v>559.3</v>
      </c>
    </row>
    <row r="239" spans="1:6" ht="25.5">
      <c r="A239" s="135" t="s">
        <v>963</v>
      </c>
      <c r="B239" s="182"/>
      <c r="C239" s="132" t="s">
        <v>617</v>
      </c>
      <c r="D239" s="129">
        <f>D240+D244</f>
        <v>300</v>
      </c>
      <c r="E239" s="129">
        <f>E240+E244</f>
        <v>300</v>
      </c>
      <c r="F239" s="129">
        <f>F240+F244</f>
        <v>300</v>
      </c>
    </row>
    <row r="240" spans="1:6" ht="38.25">
      <c r="A240" s="135" t="s">
        <v>964</v>
      </c>
      <c r="B240" s="182"/>
      <c r="C240" s="132" t="s">
        <v>618</v>
      </c>
      <c r="D240" s="129">
        <f>D241</f>
        <v>200</v>
      </c>
      <c r="E240" s="129">
        <f aca="true" t="shared" si="45" ref="E240:F242">E241</f>
        <v>200</v>
      </c>
      <c r="F240" s="129">
        <f t="shared" si="45"/>
        <v>200</v>
      </c>
    </row>
    <row r="241" spans="1:6" ht="12.75">
      <c r="A241" s="135" t="s">
        <v>965</v>
      </c>
      <c r="B241" s="182"/>
      <c r="C241" s="132" t="s">
        <v>538</v>
      </c>
      <c r="D241" s="129">
        <f>D242</f>
        <v>200</v>
      </c>
      <c r="E241" s="129">
        <f t="shared" si="45"/>
        <v>200</v>
      </c>
      <c r="F241" s="129">
        <f t="shared" si="45"/>
        <v>200</v>
      </c>
    </row>
    <row r="242" spans="1:6" ht="25.5">
      <c r="A242" s="135" t="s">
        <v>966</v>
      </c>
      <c r="B242" s="182"/>
      <c r="C242" s="132" t="s">
        <v>619</v>
      </c>
      <c r="D242" s="129">
        <f>D243</f>
        <v>200</v>
      </c>
      <c r="E242" s="129">
        <f t="shared" si="45"/>
        <v>200</v>
      </c>
      <c r="F242" s="129">
        <f t="shared" si="45"/>
        <v>200</v>
      </c>
    </row>
    <row r="243" spans="1:6" ht="25.5">
      <c r="A243" s="135" t="s">
        <v>966</v>
      </c>
      <c r="B243" s="182" t="s">
        <v>95</v>
      </c>
      <c r="C243" s="132" t="s">
        <v>540</v>
      </c>
      <c r="D243" s="129">
        <f>'Прил.№10'!F533</f>
        <v>200</v>
      </c>
      <c r="E243" s="129">
        <f>'Прил.№10'!G533</f>
        <v>200</v>
      </c>
      <c r="F243" s="129">
        <f>'Прил.№10'!H533</f>
        <v>200</v>
      </c>
    </row>
    <row r="244" spans="1:6" ht="38.25">
      <c r="A244" s="135" t="s">
        <v>967</v>
      </c>
      <c r="B244" s="182"/>
      <c r="C244" s="132" t="s">
        <v>620</v>
      </c>
      <c r="D244" s="129">
        <f>D245</f>
        <v>100</v>
      </c>
      <c r="E244" s="129">
        <f aca="true" t="shared" si="46" ref="E244:F246">E245</f>
        <v>100</v>
      </c>
      <c r="F244" s="129">
        <f t="shared" si="46"/>
        <v>100</v>
      </c>
    </row>
    <row r="245" spans="1:6" ht="12.75">
      <c r="A245" s="135" t="s">
        <v>968</v>
      </c>
      <c r="B245" s="182"/>
      <c r="C245" s="132" t="s">
        <v>538</v>
      </c>
      <c r="D245" s="129">
        <f>D246</f>
        <v>100</v>
      </c>
      <c r="E245" s="129">
        <f t="shared" si="46"/>
        <v>100</v>
      </c>
      <c r="F245" s="129">
        <f t="shared" si="46"/>
        <v>100</v>
      </c>
    </row>
    <row r="246" spans="1:6" ht="51">
      <c r="A246" s="135" t="s">
        <v>969</v>
      </c>
      <c r="B246" s="182"/>
      <c r="C246" s="132" t="s">
        <v>621</v>
      </c>
      <c r="D246" s="129">
        <f>D247</f>
        <v>100</v>
      </c>
      <c r="E246" s="129">
        <f t="shared" si="46"/>
        <v>100</v>
      </c>
      <c r="F246" s="129">
        <f t="shared" si="46"/>
        <v>100</v>
      </c>
    </row>
    <row r="247" spans="1:6" ht="25.5">
      <c r="A247" s="135" t="s">
        <v>969</v>
      </c>
      <c r="B247" s="182" t="s">
        <v>95</v>
      </c>
      <c r="C247" s="132" t="s">
        <v>540</v>
      </c>
      <c r="D247" s="129">
        <f>'Прил.№10'!F537</f>
        <v>100</v>
      </c>
      <c r="E247" s="129">
        <f>'Прил.№10'!G537</f>
        <v>100</v>
      </c>
      <c r="F247" s="129">
        <f>'Прил.№10'!H537</f>
        <v>100</v>
      </c>
    </row>
    <row r="248" spans="1:6" ht="25.5">
      <c r="A248" s="126" t="s">
        <v>219</v>
      </c>
      <c r="B248" s="185"/>
      <c r="C248" s="131" t="s">
        <v>959</v>
      </c>
      <c r="D248" s="127">
        <f>D249+D256</f>
        <v>7565.6</v>
      </c>
      <c r="E248" s="127">
        <f>E249+E256</f>
        <v>4647.6</v>
      </c>
      <c r="F248" s="127">
        <f>F249+F256</f>
        <v>4297.6</v>
      </c>
    </row>
    <row r="249" spans="1:6" ht="12.75">
      <c r="A249" s="128" t="s">
        <v>224</v>
      </c>
      <c r="B249" s="182"/>
      <c r="C249" s="132" t="s">
        <v>622</v>
      </c>
      <c r="D249" s="129">
        <f>D250</f>
        <v>640</v>
      </c>
      <c r="E249" s="129">
        <f aca="true" t="shared" si="47" ref="E249:F251">E250</f>
        <v>640</v>
      </c>
      <c r="F249" s="129">
        <f t="shared" si="47"/>
        <v>590</v>
      </c>
    </row>
    <row r="250" spans="1:6" ht="25.5">
      <c r="A250" s="128" t="s">
        <v>225</v>
      </c>
      <c r="B250" s="182"/>
      <c r="C250" s="132" t="s">
        <v>623</v>
      </c>
      <c r="D250" s="129">
        <f>D251</f>
        <v>640</v>
      </c>
      <c r="E250" s="129">
        <f t="shared" si="47"/>
        <v>640</v>
      </c>
      <c r="F250" s="129">
        <f t="shared" si="47"/>
        <v>590</v>
      </c>
    </row>
    <row r="251" spans="1:6" ht="12.75">
      <c r="A251" s="128" t="s">
        <v>226</v>
      </c>
      <c r="B251" s="182"/>
      <c r="C251" s="132" t="s">
        <v>538</v>
      </c>
      <c r="D251" s="129">
        <f>D252</f>
        <v>640</v>
      </c>
      <c r="E251" s="129">
        <f t="shared" si="47"/>
        <v>640</v>
      </c>
      <c r="F251" s="129">
        <f t="shared" si="47"/>
        <v>590</v>
      </c>
    </row>
    <row r="252" spans="1:6" ht="25.5">
      <c r="A252" s="128" t="s">
        <v>227</v>
      </c>
      <c r="B252" s="182"/>
      <c r="C252" s="132" t="s">
        <v>624</v>
      </c>
      <c r="D252" s="129">
        <f>D254+D253+D255</f>
        <v>640</v>
      </c>
      <c r="E252" s="129">
        <f>E254+E253+E255</f>
        <v>640</v>
      </c>
      <c r="F252" s="129">
        <f>F254+F253+F255</f>
        <v>590</v>
      </c>
    </row>
    <row r="253" spans="1:6" ht="51">
      <c r="A253" s="176" t="s">
        <v>227</v>
      </c>
      <c r="B253" s="186" t="s">
        <v>93</v>
      </c>
      <c r="C253" s="177" t="s">
        <v>94</v>
      </c>
      <c r="D253" s="129">
        <f>'Прил.№10'!F560</f>
        <v>470</v>
      </c>
      <c r="E253" s="129">
        <f>'Прил.№10'!G560</f>
        <v>470</v>
      </c>
      <c r="F253" s="129">
        <f>'Прил.№10'!H560</f>
        <v>420</v>
      </c>
    </row>
    <row r="254" spans="1:6" ht="25.5">
      <c r="A254" s="128" t="s">
        <v>227</v>
      </c>
      <c r="B254" s="182" t="s">
        <v>95</v>
      </c>
      <c r="C254" s="132" t="s">
        <v>540</v>
      </c>
      <c r="D254" s="129">
        <f>'Прил.№10'!F561</f>
        <v>130</v>
      </c>
      <c r="E254" s="129">
        <f>'Прил.№10'!G561</f>
        <v>130</v>
      </c>
      <c r="F254" s="129">
        <f>'Прил.№10'!H561</f>
        <v>130</v>
      </c>
    </row>
    <row r="255" spans="1:6" ht="12.75">
      <c r="A255" s="176" t="s">
        <v>227</v>
      </c>
      <c r="B255" s="186" t="s">
        <v>135</v>
      </c>
      <c r="C255" s="178" t="s">
        <v>136</v>
      </c>
      <c r="D255" s="129">
        <f>'Прил.№10'!F562</f>
        <v>40</v>
      </c>
      <c r="E255" s="129">
        <f>'Прил.№10'!G562</f>
        <v>40</v>
      </c>
      <c r="F255" s="129">
        <f>'Прил.№10'!H562</f>
        <v>40</v>
      </c>
    </row>
    <row r="256" spans="1:6" ht="25.5">
      <c r="A256" s="128" t="s">
        <v>220</v>
      </c>
      <c r="B256" s="182"/>
      <c r="C256" s="132" t="s">
        <v>625</v>
      </c>
      <c r="D256" s="129">
        <f>D257</f>
        <v>6925.6</v>
      </c>
      <c r="E256" s="129">
        <f aca="true" t="shared" si="48" ref="E256:F259">E257</f>
        <v>4007.6</v>
      </c>
      <c r="F256" s="129">
        <f t="shared" si="48"/>
        <v>3707.6</v>
      </c>
    </row>
    <row r="257" spans="1:6" ht="25.5">
      <c r="A257" s="128" t="s">
        <v>221</v>
      </c>
      <c r="B257" s="182"/>
      <c r="C257" s="132" t="s">
        <v>626</v>
      </c>
      <c r="D257" s="129">
        <f>D258</f>
        <v>6925.6</v>
      </c>
      <c r="E257" s="129">
        <f t="shared" si="48"/>
        <v>4007.6</v>
      </c>
      <c r="F257" s="129">
        <f t="shared" si="48"/>
        <v>3707.6</v>
      </c>
    </row>
    <row r="258" spans="1:6" ht="12.75">
      <c r="A258" s="128" t="s">
        <v>222</v>
      </c>
      <c r="B258" s="182"/>
      <c r="C258" s="132" t="s">
        <v>538</v>
      </c>
      <c r="D258" s="129">
        <f>D259+D261</f>
        <v>6925.6</v>
      </c>
      <c r="E258" s="129">
        <f>E259+E261</f>
        <v>4007.6</v>
      </c>
      <c r="F258" s="129">
        <f>F259+F261</f>
        <v>3707.6</v>
      </c>
    </row>
    <row r="259" spans="1:6" ht="25.5">
      <c r="A259" s="128" t="s">
        <v>223</v>
      </c>
      <c r="B259" s="182"/>
      <c r="C259" s="132" t="s">
        <v>627</v>
      </c>
      <c r="D259" s="129">
        <f>D260</f>
        <v>4007.6</v>
      </c>
      <c r="E259" s="129">
        <f t="shared" si="48"/>
        <v>4007.6</v>
      </c>
      <c r="F259" s="129">
        <f t="shared" si="48"/>
        <v>3707.6</v>
      </c>
    </row>
    <row r="260" spans="1:6" ht="25.5">
      <c r="A260" s="128" t="s">
        <v>223</v>
      </c>
      <c r="B260" s="182" t="s">
        <v>137</v>
      </c>
      <c r="C260" s="132" t="s">
        <v>554</v>
      </c>
      <c r="D260" s="129">
        <f>'Прил.№10'!F551</f>
        <v>4007.6</v>
      </c>
      <c r="E260" s="129">
        <f>'Прил.№10'!G551</f>
        <v>4007.6</v>
      </c>
      <c r="F260" s="129">
        <f>'Прил.№10'!H551</f>
        <v>3707.6</v>
      </c>
    </row>
    <row r="261" spans="1:6" ht="12.75">
      <c r="A261" s="135" t="s">
        <v>934</v>
      </c>
      <c r="B261" s="136"/>
      <c r="C261" s="193" t="s">
        <v>748</v>
      </c>
      <c r="D261" s="129">
        <f>D262</f>
        <v>2918</v>
      </c>
      <c r="E261" s="129">
        <f>E262</f>
        <v>0</v>
      </c>
      <c r="F261" s="129">
        <f>F262</f>
        <v>0</v>
      </c>
    </row>
    <row r="262" spans="1:6" ht="25.5">
      <c r="A262" s="135" t="s">
        <v>934</v>
      </c>
      <c r="B262" s="136" t="s">
        <v>137</v>
      </c>
      <c r="C262" s="138" t="s">
        <v>450</v>
      </c>
      <c r="D262" s="129">
        <f>'Прил.№10'!F553</f>
        <v>2918</v>
      </c>
      <c r="E262" s="129">
        <f>'Прил.№10'!G553</f>
        <v>0</v>
      </c>
      <c r="F262" s="129">
        <f>'Прил.№10'!H553</f>
        <v>0</v>
      </c>
    </row>
    <row r="263" spans="1:6" ht="38.25">
      <c r="A263" s="126" t="s">
        <v>284</v>
      </c>
      <c r="B263" s="185"/>
      <c r="C263" s="131" t="s">
        <v>960</v>
      </c>
      <c r="D263" s="127">
        <f>D264+D286</f>
        <v>4839.7</v>
      </c>
      <c r="E263" s="127">
        <f>E264+E286</f>
        <v>260</v>
      </c>
      <c r="F263" s="127">
        <f>F264+F286</f>
        <v>225.9</v>
      </c>
    </row>
    <row r="264" spans="1:6" ht="12.75">
      <c r="A264" s="128" t="s">
        <v>285</v>
      </c>
      <c r="B264" s="182"/>
      <c r="C264" s="198" t="s">
        <v>628</v>
      </c>
      <c r="D264" s="129">
        <f>D265+D273</f>
        <v>4709.7</v>
      </c>
      <c r="E264" s="129">
        <f>E265+E273</f>
        <v>190</v>
      </c>
      <c r="F264" s="129">
        <f>F265+F273</f>
        <v>155.9</v>
      </c>
    </row>
    <row r="265" spans="1:6" ht="38.25">
      <c r="A265" s="128" t="s">
        <v>286</v>
      </c>
      <c r="B265" s="182"/>
      <c r="C265" s="132" t="s">
        <v>629</v>
      </c>
      <c r="D265" s="129">
        <f>D266</f>
        <v>50</v>
      </c>
      <c r="E265" s="129">
        <f>E266</f>
        <v>50</v>
      </c>
      <c r="F265" s="129">
        <f>F266</f>
        <v>40</v>
      </c>
    </row>
    <row r="266" spans="1:6" ht="12.75">
      <c r="A266" s="128" t="s">
        <v>287</v>
      </c>
      <c r="B266" s="182"/>
      <c r="C266" s="132" t="s">
        <v>538</v>
      </c>
      <c r="D266" s="129">
        <f>D267+D269+D271</f>
        <v>50</v>
      </c>
      <c r="E266" s="129">
        <f>E267+E269+E271</f>
        <v>50</v>
      </c>
      <c r="F266" s="129">
        <f>F267+F269+F271</f>
        <v>40</v>
      </c>
    </row>
    <row r="267" spans="1:6" ht="38.25">
      <c r="A267" s="128" t="s">
        <v>288</v>
      </c>
      <c r="B267" s="182"/>
      <c r="C267" s="132" t="s">
        <v>630</v>
      </c>
      <c r="D267" s="129">
        <f>D268</f>
        <v>30</v>
      </c>
      <c r="E267" s="129">
        <f>E268</f>
        <v>30</v>
      </c>
      <c r="F267" s="129">
        <f>F268</f>
        <v>20</v>
      </c>
    </row>
    <row r="268" spans="1:6" ht="25.5">
      <c r="A268" s="128" t="s">
        <v>288</v>
      </c>
      <c r="B268" s="182" t="s">
        <v>95</v>
      </c>
      <c r="C268" s="132" t="s">
        <v>540</v>
      </c>
      <c r="D268" s="129">
        <f>'Прил.№10'!F331</f>
        <v>30</v>
      </c>
      <c r="E268" s="129">
        <f>'Прил.№10'!G331</f>
        <v>30</v>
      </c>
      <c r="F268" s="129">
        <f>'Прил.№10'!H331</f>
        <v>20</v>
      </c>
    </row>
    <row r="269" spans="1:6" ht="38.25">
      <c r="A269" s="128" t="s">
        <v>289</v>
      </c>
      <c r="B269" s="182"/>
      <c r="C269" s="132" t="s">
        <v>631</v>
      </c>
      <c r="D269" s="129">
        <f>D270</f>
        <v>20</v>
      </c>
      <c r="E269" s="129">
        <f>E270</f>
        <v>20</v>
      </c>
      <c r="F269" s="129">
        <f>F270</f>
        <v>20</v>
      </c>
    </row>
    <row r="270" spans="1:6" ht="25.5">
      <c r="A270" s="128" t="s">
        <v>289</v>
      </c>
      <c r="B270" s="182" t="s">
        <v>95</v>
      </c>
      <c r="C270" s="132" t="s">
        <v>540</v>
      </c>
      <c r="D270" s="129">
        <f>'Прил.№10'!F333</f>
        <v>20</v>
      </c>
      <c r="E270" s="129">
        <f>'Прил.№10'!G333</f>
        <v>20</v>
      </c>
      <c r="F270" s="129">
        <f>'Прил.№10'!H333</f>
        <v>20</v>
      </c>
    </row>
    <row r="271" spans="1:6" ht="38.25" hidden="1">
      <c r="A271" s="128" t="s">
        <v>343</v>
      </c>
      <c r="B271" s="182"/>
      <c r="C271" s="132" t="s">
        <v>632</v>
      </c>
      <c r="D271" s="129">
        <f>D272</f>
        <v>0</v>
      </c>
      <c r="E271" s="129">
        <f>E272</f>
        <v>0</v>
      </c>
      <c r="F271" s="129">
        <f>F272</f>
        <v>0</v>
      </c>
    </row>
    <row r="272" spans="1:6" ht="25.5" hidden="1">
      <c r="A272" s="128" t="s">
        <v>343</v>
      </c>
      <c r="B272" s="182" t="s">
        <v>95</v>
      </c>
      <c r="C272" s="132" t="s">
        <v>540</v>
      </c>
      <c r="D272" s="129">
        <f>'Прил.№10'!F335</f>
        <v>0</v>
      </c>
      <c r="E272" s="129">
        <f>'Прил.№10'!G335</f>
        <v>0</v>
      </c>
      <c r="F272" s="129">
        <f>'Прил.№10'!H335</f>
        <v>0</v>
      </c>
    </row>
    <row r="273" spans="1:6" ht="12.75">
      <c r="A273" s="128" t="s">
        <v>290</v>
      </c>
      <c r="B273" s="182"/>
      <c r="C273" s="132" t="s">
        <v>633</v>
      </c>
      <c r="D273" s="129">
        <f>D274</f>
        <v>4659.7</v>
      </c>
      <c r="E273" s="129">
        <f>E274</f>
        <v>140</v>
      </c>
      <c r="F273" s="129">
        <f>F274</f>
        <v>115.9</v>
      </c>
    </row>
    <row r="274" spans="1:6" ht="12.75">
      <c r="A274" s="128" t="s">
        <v>291</v>
      </c>
      <c r="B274" s="182"/>
      <c r="C274" s="132" t="s">
        <v>538</v>
      </c>
      <c r="D274" s="129">
        <f>D275+D277+D279+D281+D283</f>
        <v>4659.7</v>
      </c>
      <c r="E274" s="129">
        <f>E275+E277+E279+E281+E283</f>
        <v>140</v>
      </c>
      <c r="F274" s="129">
        <f>F275+F277+F279+F281+F283</f>
        <v>115.9</v>
      </c>
    </row>
    <row r="275" spans="1:6" ht="63.75" hidden="1">
      <c r="A275" s="128" t="s">
        <v>292</v>
      </c>
      <c r="B275" s="182"/>
      <c r="C275" s="132" t="s">
        <v>634</v>
      </c>
      <c r="D275" s="129">
        <f>D276</f>
        <v>0</v>
      </c>
      <c r="E275" s="129">
        <f>E276</f>
        <v>0</v>
      </c>
      <c r="F275" s="129">
        <f>F276</f>
        <v>0</v>
      </c>
    </row>
    <row r="276" spans="1:6" ht="25.5" hidden="1">
      <c r="A276" s="128" t="s">
        <v>292</v>
      </c>
      <c r="B276" s="182" t="s">
        <v>95</v>
      </c>
      <c r="C276" s="132" t="s">
        <v>540</v>
      </c>
      <c r="D276" s="129">
        <f>'Прил.№10'!F339</f>
        <v>0</v>
      </c>
      <c r="E276" s="129">
        <f>'Прил.№10'!G339</f>
        <v>0</v>
      </c>
      <c r="F276" s="129">
        <f>'Прил.№10'!H339</f>
        <v>0</v>
      </c>
    </row>
    <row r="277" spans="1:6" ht="38.25">
      <c r="A277" s="135" t="s">
        <v>718</v>
      </c>
      <c r="B277" s="136"/>
      <c r="C277" s="138" t="s">
        <v>719</v>
      </c>
      <c r="D277" s="129">
        <f>D278</f>
        <v>112.7</v>
      </c>
      <c r="E277" s="129">
        <f>E278</f>
        <v>93</v>
      </c>
      <c r="F277" s="129">
        <f>F278</f>
        <v>68.9</v>
      </c>
    </row>
    <row r="278" spans="1:6" ht="25.5">
      <c r="A278" s="163" t="s">
        <v>718</v>
      </c>
      <c r="B278" s="164" t="s">
        <v>95</v>
      </c>
      <c r="C278" s="137" t="s">
        <v>533</v>
      </c>
      <c r="D278" s="156">
        <f>'Прил.№10'!F341</f>
        <v>112.7</v>
      </c>
      <c r="E278" s="156">
        <f>'Прил.№10'!G341</f>
        <v>93</v>
      </c>
      <c r="F278" s="156">
        <f>'Прил.№10'!H341</f>
        <v>68.9</v>
      </c>
    </row>
    <row r="279" spans="1:6" s="166" customFormat="1" ht="12.75">
      <c r="A279" s="135" t="s">
        <v>735</v>
      </c>
      <c r="B279" s="136"/>
      <c r="C279" s="155" t="s">
        <v>720</v>
      </c>
      <c r="D279" s="158">
        <f>D280</f>
        <v>47</v>
      </c>
      <c r="E279" s="158">
        <f>E280</f>
        <v>47</v>
      </c>
      <c r="F279" s="158">
        <f>F280</f>
        <v>47</v>
      </c>
    </row>
    <row r="280" spans="1:6" s="166" customFormat="1" ht="25.5">
      <c r="A280" s="135" t="s">
        <v>735</v>
      </c>
      <c r="B280" s="136" t="s">
        <v>95</v>
      </c>
      <c r="C280" s="155" t="s">
        <v>533</v>
      </c>
      <c r="D280" s="158">
        <f>'Прил.№10'!F343</f>
        <v>47</v>
      </c>
      <c r="E280" s="158">
        <f>'Прил.№10'!G343</f>
        <v>47</v>
      </c>
      <c r="F280" s="158">
        <f>'Прил.№10'!H343</f>
        <v>47</v>
      </c>
    </row>
    <row r="281" spans="1:6" s="166" customFormat="1" ht="25.5">
      <c r="A281" s="135" t="s">
        <v>742</v>
      </c>
      <c r="B281" s="136"/>
      <c r="C281" s="155" t="s">
        <v>741</v>
      </c>
      <c r="D281" s="158">
        <f>D282</f>
        <v>0</v>
      </c>
      <c r="E281" s="158">
        <f>E282</f>
        <v>0</v>
      </c>
      <c r="F281" s="158">
        <f>F282</f>
        <v>0</v>
      </c>
    </row>
    <row r="282" spans="1:6" s="166" customFormat="1" ht="25.5">
      <c r="A282" s="135" t="s">
        <v>742</v>
      </c>
      <c r="B282" s="136" t="s">
        <v>95</v>
      </c>
      <c r="C282" s="155" t="s">
        <v>533</v>
      </c>
      <c r="D282" s="158">
        <f>'Прил.№10'!F345</f>
        <v>0</v>
      </c>
      <c r="E282" s="158">
        <f>'Прил.№10'!G345</f>
        <v>0</v>
      </c>
      <c r="F282" s="158">
        <f>'Прил.№10'!H345</f>
        <v>0</v>
      </c>
    </row>
    <row r="283" spans="1:6" s="166" customFormat="1" ht="25.5">
      <c r="A283" s="135" t="s">
        <v>852</v>
      </c>
      <c r="B283" s="136"/>
      <c r="C283" s="138" t="s">
        <v>853</v>
      </c>
      <c r="D283" s="158">
        <f>D285+D284</f>
        <v>4500</v>
      </c>
      <c r="E283" s="158">
        <f>E285+E284</f>
        <v>0</v>
      </c>
      <c r="F283" s="158">
        <f>F285+F284</f>
        <v>0</v>
      </c>
    </row>
    <row r="284" spans="1:6" s="166" customFormat="1" ht="25.5">
      <c r="A284" s="135" t="s">
        <v>852</v>
      </c>
      <c r="B284" s="136" t="s">
        <v>95</v>
      </c>
      <c r="C284" s="138" t="s">
        <v>533</v>
      </c>
      <c r="D284" s="158">
        <f>'Прил.№10'!F347</f>
        <v>0</v>
      </c>
      <c r="E284" s="158">
        <f>'Прил.№10'!G347</f>
        <v>0</v>
      </c>
      <c r="F284" s="158">
        <f>'Прил.№10'!H347</f>
        <v>0</v>
      </c>
    </row>
    <row r="285" spans="1:6" s="166" customFormat="1" ht="12.75">
      <c r="A285" s="135" t="s">
        <v>852</v>
      </c>
      <c r="B285" s="136" t="s">
        <v>135</v>
      </c>
      <c r="C285" s="137" t="s">
        <v>136</v>
      </c>
      <c r="D285" s="158">
        <f>'Прил.№10'!F79</f>
        <v>4500</v>
      </c>
      <c r="E285" s="158">
        <f>'Прил.№10'!G79</f>
        <v>0</v>
      </c>
      <c r="F285" s="158">
        <f>'Прил.№10'!H79</f>
        <v>0</v>
      </c>
    </row>
    <row r="286" spans="1:6" s="166" customFormat="1" ht="12.75">
      <c r="A286" s="165" t="s">
        <v>293</v>
      </c>
      <c r="B286" s="187"/>
      <c r="C286" s="197" t="s">
        <v>635</v>
      </c>
      <c r="D286" s="158">
        <f>D287+D295</f>
        <v>130</v>
      </c>
      <c r="E286" s="158">
        <f>E287+E295</f>
        <v>70</v>
      </c>
      <c r="F286" s="158">
        <f>F287+F295</f>
        <v>70</v>
      </c>
    </row>
    <row r="287" spans="1:6" s="166" customFormat="1" ht="38.25">
      <c r="A287" s="165" t="s">
        <v>294</v>
      </c>
      <c r="B287" s="187"/>
      <c r="C287" s="159" t="s">
        <v>636</v>
      </c>
      <c r="D287" s="158">
        <f>D288</f>
        <v>70</v>
      </c>
      <c r="E287" s="158">
        <f>E288</f>
        <v>70</v>
      </c>
      <c r="F287" s="158">
        <f>F288</f>
        <v>70</v>
      </c>
    </row>
    <row r="288" spans="1:6" ht="12.75">
      <c r="A288" s="153" t="s">
        <v>295</v>
      </c>
      <c r="B288" s="188"/>
      <c r="C288" s="154" t="s">
        <v>538</v>
      </c>
      <c r="D288" s="157">
        <f>D289+D291+D293</f>
        <v>70</v>
      </c>
      <c r="E288" s="157">
        <f>E289+E291+E293</f>
        <v>70</v>
      </c>
      <c r="F288" s="157">
        <f>F289+F291+F293</f>
        <v>70</v>
      </c>
    </row>
    <row r="289" spans="1:6" ht="25.5">
      <c r="A289" s="128" t="s">
        <v>296</v>
      </c>
      <c r="B289" s="182"/>
      <c r="C289" s="132" t="s">
        <v>637</v>
      </c>
      <c r="D289" s="129">
        <f>D290</f>
        <v>20</v>
      </c>
      <c r="E289" s="129">
        <f>E290</f>
        <v>20</v>
      </c>
      <c r="F289" s="129">
        <f>F290</f>
        <v>20</v>
      </c>
    </row>
    <row r="290" spans="1:6" ht="25.5">
      <c r="A290" s="128" t="s">
        <v>296</v>
      </c>
      <c r="B290" s="182" t="s">
        <v>95</v>
      </c>
      <c r="C290" s="132" t="s">
        <v>540</v>
      </c>
      <c r="D290" s="129">
        <f>'Прил.№10'!F352</f>
        <v>20</v>
      </c>
      <c r="E290" s="129">
        <f>'Прил.№10'!G352</f>
        <v>20</v>
      </c>
      <c r="F290" s="129">
        <f>'Прил.№10'!H352</f>
        <v>20</v>
      </c>
    </row>
    <row r="291" spans="1:6" ht="38.25">
      <c r="A291" s="128" t="s">
        <v>297</v>
      </c>
      <c r="B291" s="182"/>
      <c r="C291" s="132" t="s">
        <v>631</v>
      </c>
      <c r="D291" s="129">
        <f>D292</f>
        <v>10</v>
      </c>
      <c r="E291" s="129">
        <f>E292</f>
        <v>10</v>
      </c>
      <c r="F291" s="129">
        <f>F292</f>
        <v>10</v>
      </c>
    </row>
    <row r="292" spans="1:6" ht="25.5">
      <c r="A292" s="128" t="s">
        <v>297</v>
      </c>
      <c r="B292" s="182" t="s">
        <v>95</v>
      </c>
      <c r="C292" s="132" t="s">
        <v>540</v>
      </c>
      <c r="D292" s="129">
        <f>'Прил.№10'!F354</f>
        <v>10</v>
      </c>
      <c r="E292" s="129">
        <f>'Прил.№10'!G354</f>
        <v>10</v>
      </c>
      <c r="F292" s="129">
        <f>'Прил.№10'!H354</f>
        <v>10</v>
      </c>
    </row>
    <row r="293" spans="1:6" ht="12.75">
      <c r="A293" s="135" t="s">
        <v>783</v>
      </c>
      <c r="B293" s="136"/>
      <c r="C293" s="138" t="s">
        <v>784</v>
      </c>
      <c r="D293" s="129">
        <f>D294</f>
        <v>40</v>
      </c>
      <c r="E293" s="129">
        <f>E294</f>
        <v>40</v>
      </c>
      <c r="F293" s="129">
        <f>F294</f>
        <v>40</v>
      </c>
    </row>
    <row r="294" spans="1:6" ht="25.5">
      <c r="A294" s="135" t="s">
        <v>783</v>
      </c>
      <c r="B294" s="136" t="s">
        <v>95</v>
      </c>
      <c r="C294" s="138" t="s">
        <v>533</v>
      </c>
      <c r="D294" s="129">
        <f>'Прил.№10'!F356</f>
        <v>40</v>
      </c>
      <c r="E294" s="129">
        <f>'Прил.№10'!G356</f>
        <v>40</v>
      </c>
      <c r="F294" s="129">
        <f>'Прил.№10'!H356</f>
        <v>40</v>
      </c>
    </row>
    <row r="295" spans="1:6" ht="25.5">
      <c r="A295" s="135" t="s">
        <v>927</v>
      </c>
      <c r="B295" s="201"/>
      <c r="C295" s="138" t="s">
        <v>930</v>
      </c>
      <c r="D295" s="129">
        <f>D296</f>
        <v>60</v>
      </c>
      <c r="E295" s="129">
        <f aca="true" t="shared" si="49" ref="E295:F297">E296</f>
        <v>0</v>
      </c>
      <c r="F295" s="129">
        <f t="shared" si="49"/>
        <v>0</v>
      </c>
    </row>
    <row r="296" spans="1:6" ht="12.75">
      <c r="A296" s="135" t="s">
        <v>928</v>
      </c>
      <c r="B296" s="136"/>
      <c r="C296" s="138" t="s">
        <v>925</v>
      </c>
      <c r="D296" s="129">
        <f>D297</f>
        <v>60</v>
      </c>
      <c r="E296" s="129">
        <f t="shared" si="49"/>
        <v>0</v>
      </c>
      <c r="F296" s="129">
        <f t="shared" si="49"/>
        <v>0</v>
      </c>
    </row>
    <row r="297" spans="1:6" ht="25.5">
      <c r="A297" s="135" t="s">
        <v>929</v>
      </c>
      <c r="B297" s="136"/>
      <c r="C297" s="155" t="s">
        <v>926</v>
      </c>
      <c r="D297" s="129">
        <f>D298</f>
        <v>60</v>
      </c>
      <c r="E297" s="129">
        <f t="shared" si="49"/>
        <v>0</v>
      </c>
      <c r="F297" s="129">
        <f t="shared" si="49"/>
        <v>0</v>
      </c>
    </row>
    <row r="298" spans="1:6" ht="25.5">
      <c r="A298" s="135" t="s">
        <v>929</v>
      </c>
      <c r="B298" s="136" t="s">
        <v>95</v>
      </c>
      <c r="C298" s="138" t="s">
        <v>533</v>
      </c>
      <c r="D298" s="129">
        <f>'Прил.№10'!F84</f>
        <v>60</v>
      </c>
      <c r="E298" s="129">
        <f>'Прил.№10'!G84</f>
        <v>0</v>
      </c>
      <c r="F298" s="129">
        <f>'Прил.№10'!H84</f>
        <v>0</v>
      </c>
    </row>
    <row r="299" spans="1:6" ht="25.5">
      <c r="A299" s="126" t="s">
        <v>247</v>
      </c>
      <c r="B299" s="185"/>
      <c r="C299" s="131" t="s">
        <v>961</v>
      </c>
      <c r="D299" s="127">
        <f>D300+D331+D356+D363+D376</f>
        <v>44493.4</v>
      </c>
      <c r="E299" s="127">
        <f>E300+E331+E356+E363+E376</f>
        <v>43967.3</v>
      </c>
      <c r="F299" s="127">
        <f>F300+F331+F356+F363+F376</f>
        <v>42467.3</v>
      </c>
    </row>
    <row r="300" spans="1:6" ht="25.5">
      <c r="A300" s="128" t="s">
        <v>192</v>
      </c>
      <c r="B300" s="182"/>
      <c r="C300" s="132" t="s">
        <v>638</v>
      </c>
      <c r="D300" s="129">
        <f>D301</f>
        <v>21531.2</v>
      </c>
      <c r="E300" s="129">
        <f>E301</f>
        <v>21031.2</v>
      </c>
      <c r="F300" s="129">
        <f>F301</f>
        <v>20231.2</v>
      </c>
    </row>
    <row r="301" spans="1:6" ht="12.75">
      <c r="A301" s="128" t="s">
        <v>193</v>
      </c>
      <c r="B301" s="182"/>
      <c r="C301" s="132" t="s">
        <v>639</v>
      </c>
      <c r="D301" s="129">
        <f>D306+D313+D323+D302+D319</f>
        <v>21531.2</v>
      </c>
      <c r="E301" s="129">
        <f>E306+E313+E323+E302+E319</f>
        <v>21031.2</v>
      </c>
      <c r="F301" s="129">
        <f>F306+F313+F323+F302+F319</f>
        <v>20231.2</v>
      </c>
    </row>
    <row r="302" spans="1:6" ht="25.5">
      <c r="A302" s="135" t="s">
        <v>820</v>
      </c>
      <c r="B302" s="136"/>
      <c r="C302" s="137" t="s">
        <v>373</v>
      </c>
      <c r="D302" s="129">
        <f>D303</f>
        <v>3948</v>
      </c>
      <c r="E302" s="129">
        <f>E303</f>
        <v>3948</v>
      </c>
      <c r="F302" s="129">
        <f>F303</f>
        <v>3948</v>
      </c>
    </row>
    <row r="303" spans="1:6" ht="25.5">
      <c r="A303" s="135" t="s">
        <v>841</v>
      </c>
      <c r="B303" s="136"/>
      <c r="C303" s="137" t="s">
        <v>821</v>
      </c>
      <c r="D303" s="129">
        <f>D304+D305</f>
        <v>3948</v>
      </c>
      <c r="E303" s="129">
        <f>E304+E305</f>
        <v>3948</v>
      </c>
      <c r="F303" s="129">
        <f>F304+F305</f>
        <v>3948</v>
      </c>
    </row>
    <row r="304" spans="1:6" ht="51">
      <c r="A304" s="135" t="s">
        <v>841</v>
      </c>
      <c r="B304" s="136" t="s">
        <v>93</v>
      </c>
      <c r="C304" s="138" t="s">
        <v>94</v>
      </c>
      <c r="D304" s="129">
        <f>'Прил.№10'!F435</f>
        <v>2720.5</v>
      </c>
      <c r="E304" s="129">
        <f>'Прил.№10'!G435</f>
        <v>2720.5</v>
      </c>
      <c r="F304" s="129">
        <f>'Прил.№10'!H435</f>
        <v>2720.5</v>
      </c>
    </row>
    <row r="305" spans="1:6" ht="25.5">
      <c r="A305" s="135" t="s">
        <v>841</v>
      </c>
      <c r="B305" s="136" t="s">
        <v>137</v>
      </c>
      <c r="C305" s="138" t="s">
        <v>450</v>
      </c>
      <c r="D305" s="129">
        <f>'Прил.№10'!F436</f>
        <v>1227.5</v>
      </c>
      <c r="E305" s="129">
        <f>'Прил.№10'!G436</f>
        <v>1227.5</v>
      </c>
      <c r="F305" s="129">
        <f>'Прил.№10'!H436</f>
        <v>1227.5</v>
      </c>
    </row>
    <row r="306" spans="1:6" ht="12.75">
      <c r="A306" s="128" t="s">
        <v>194</v>
      </c>
      <c r="B306" s="182"/>
      <c r="C306" s="132" t="s">
        <v>538</v>
      </c>
      <c r="D306" s="129">
        <f>D307+D309</f>
        <v>15333.2</v>
      </c>
      <c r="E306" s="129">
        <f>E307+E309</f>
        <v>15333.2</v>
      </c>
      <c r="F306" s="129">
        <f>F307+F309</f>
        <v>14533.2</v>
      </c>
    </row>
    <row r="307" spans="1:6" ht="38.25">
      <c r="A307" s="128" t="s">
        <v>195</v>
      </c>
      <c r="B307" s="182"/>
      <c r="C307" s="132" t="s">
        <v>640</v>
      </c>
      <c r="D307" s="129">
        <f>D308</f>
        <v>6745.8</v>
      </c>
      <c r="E307" s="129">
        <f>E308</f>
        <v>6745.8</v>
      </c>
      <c r="F307" s="129">
        <f>F308</f>
        <v>6245.8</v>
      </c>
    </row>
    <row r="308" spans="1:6" ht="25.5">
      <c r="A308" s="128" t="s">
        <v>195</v>
      </c>
      <c r="B308" s="182" t="s">
        <v>137</v>
      </c>
      <c r="C308" s="132" t="s">
        <v>554</v>
      </c>
      <c r="D308" s="129">
        <f>'Прил.№10'!F439</f>
        <v>6745.8</v>
      </c>
      <c r="E308" s="129">
        <f>'Прил.№10'!G439</f>
        <v>6745.8</v>
      </c>
      <c r="F308" s="129">
        <f>'Прил.№10'!H439</f>
        <v>6245.8</v>
      </c>
    </row>
    <row r="309" spans="1:6" ht="38.25">
      <c r="A309" s="128" t="s">
        <v>196</v>
      </c>
      <c r="B309" s="182"/>
      <c r="C309" s="132" t="s">
        <v>641</v>
      </c>
      <c r="D309" s="129">
        <f>D310+D311+D312</f>
        <v>8587.4</v>
      </c>
      <c r="E309" s="129">
        <f>E310+E311+E312</f>
        <v>8587.4</v>
      </c>
      <c r="F309" s="129">
        <f>F310+F311+F312</f>
        <v>8287.4</v>
      </c>
    </row>
    <row r="310" spans="1:6" ht="51">
      <c r="A310" s="128" t="s">
        <v>196</v>
      </c>
      <c r="B310" s="182" t="s">
        <v>93</v>
      </c>
      <c r="C310" s="132" t="s">
        <v>543</v>
      </c>
      <c r="D310" s="129">
        <f>'Прил.№10'!F449</f>
        <v>5020</v>
      </c>
      <c r="E310" s="129">
        <f>'Прил.№10'!G449</f>
        <v>5020</v>
      </c>
      <c r="F310" s="129">
        <f>'Прил.№10'!H449</f>
        <v>5020</v>
      </c>
    </row>
    <row r="311" spans="1:6" ht="25.5">
      <c r="A311" s="128" t="s">
        <v>196</v>
      </c>
      <c r="B311" s="182" t="s">
        <v>95</v>
      </c>
      <c r="C311" s="132" t="s">
        <v>540</v>
      </c>
      <c r="D311" s="129">
        <f>'Прил.№10'!F450</f>
        <v>3540.4</v>
      </c>
      <c r="E311" s="129">
        <f>'Прил.№10'!G450</f>
        <v>3540.4</v>
      </c>
      <c r="F311" s="129">
        <f>'Прил.№10'!H450</f>
        <v>3240.4</v>
      </c>
    </row>
    <row r="312" spans="1:6" ht="12.75">
      <c r="A312" s="128" t="s">
        <v>196</v>
      </c>
      <c r="B312" s="182" t="s">
        <v>135</v>
      </c>
      <c r="C312" s="132" t="s">
        <v>544</v>
      </c>
      <c r="D312" s="129">
        <f>'Прил.№10'!F451</f>
        <v>27</v>
      </c>
      <c r="E312" s="129">
        <f>'Прил.№10'!G451</f>
        <v>27</v>
      </c>
      <c r="F312" s="129">
        <f>'Прил.№10'!H451</f>
        <v>27</v>
      </c>
    </row>
    <row r="313" spans="1:6" ht="12.75">
      <c r="A313" s="128" t="s">
        <v>643</v>
      </c>
      <c r="B313" s="182"/>
      <c r="C313" s="132" t="s">
        <v>644</v>
      </c>
      <c r="D313" s="129">
        <f>D314+D316</f>
        <v>2210</v>
      </c>
      <c r="E313" s="129">
        <f>E314+E316</f>
        <v>1710</v>
      </c>
      <c r="F313" s="129">
        <f>F314+F316</f>
        <v>1710</v>
      </c>
    </row>
    <row r="314" spans="1:6" ht="51">
      <c r="A314" s="128" t="s">
        <v>529</v>
      </c>
      <c r="B314" s="182"/>
      <c r="C314" s="132" t="s">
        <v>645</v>
      </c>
      <c r="D314" s="129">
        <f>D315</f>
        <v>1000</v>
      </c>
      <c r="E314" s="129">
        <f>E315</f>
        <v>800</v>
      </c>
      <c r="F314" s="129">
        <f>F315</f>
        <v>800</v>
      </c>
    </row>
    <row r="315" spans="1:6" ht="25.5">
      <c r="A315" s="128" t="s">
        <v>529</v>
      </c>
      <c r="B315" s="182" t="s">
        <v>137</v>
      </c>
      <c r="C315" s="132" t="s">
        <v>554</v>
      </c>
      <c r="D315" s="129">
        <f>'Прил.№10'!F441</f>
        <v>1000</v>
      </c>
      <c r="E315" s="129">
        <f>'Прил.№10'!G441</f>
        <v>800</v>
      </c>
      <c r="F315" s="129">
        <f>'Прил.№10'!H441</f>
        <v>800</v>
      </c>
    </row>
    <row r="316" spans="1:6" ht="51">
      <c r="A316" s="128" t="s">
        <v>530</v>
      </c>
      <c r="B316" s="182"/>
      <c r="C316" s="132" t="s">
        <v>646</v>
      </c>
      <c r="D316" s="129">
        <f>D317+D318</f>
        <v>1210</v>
      </c>
      <c r="E316" s="129">
        <f>E317+E318</f>
        <v>910</v>
      </c>
      <c r="F316" s="129">
        <f>F317+F318</f>
        <v>910</v>
      </c>
    </row>
    <row r="317" spans="1:6" ht="51">
      <c r="A317" s="128" t="s">
        <v>530</v>
      </c>
      <c r="B317" s="182" t="s">
        <v>93</v>
      </c>
      <c r="C317" s="132" t="s">
        <v>543</v>
      </c>
      <c r="D317" s="129">
        <f>'Прил.№10'!F456</f>
        <v>700</v>
      </c>
      <c r="E317" s="129">
        <f>'Прил.№10'!G456</f>
        <v>700</v>
      </c>
      <c r="F317" s="129">
        <f>'Прил.№10'!H456</f>
        <v>700</v>
      </c>
    </row>
    <row r="318" spans="1:6" ht="25.5">
      <c r="A318" s="128" t="s">
        <v>530</v>
      </c>
      <c r="B318" s="182" t="s">
        <v>95</v>
      </c>
      <c r="C318" s="132" t="s">
        <v>540</v>
      </c>
      <c r="D318" s="129">
        <f>'Прил.№10'!F457</f>
        <v>510</v>
      </c>
      <c r="E318" s="129">
        <f>'Прил.№10'!G457</f>
        <v>210</v>
      </c>
      <c r="F318" s="129">
        <f>'Прил.№10'!H457</f>
        <v>210</v>
      </c>
    </row>
    <row r="319" spans="1:6" ht="38.25">
      <c r="A319" s="135" t="s">
        <v>842</v>
      </c>
      <c r="B319" s="136"/>
      <c r="C319" s="138" t="s">
        <v>417</v>
      </c>
      <c r="D319" s="129">
        <f>D320</f>
        <v>40</v>
      </c>
      <c r="E319" s="129">
        <f>E320</f>
        <v>40</v>
      </c>
      <c r="F319" s="129">
        <f>F320</f>
        <v>40</v>
      </c>
    </row>
    <row r="320" spans="1:6" ht="38.25">
      <c r="A320" s="135" t="s">
        <v>843</v>
      </c>
      <c r="B320" s="136"/>
      <c r="C320" s="137" t="s">
        <v>844</v>
      </c>
      <c r="D320" s="129">
        <f>D321+D322</f>
        <v>40</v>
      </c>
      <c r="E320" s="129">
        <f>E321+E322</f>
        <v>40</v>
      </c>
      <c r="F320" s="129">
        <f>F321+F322</f>
        <v>40</v>
      </c>
    </row>
    <row r="321" spans="1:6" ht="51">
      <c r="A321" s="135" t="s">
        <v>843</v>
      </c>
      <c r="B321" s="136" t="s">
        <v>93</v>
      </c>
      <c r="C321" s="138" t="s">
        <v>94</v>
      </c>
      <c r="D321" s="129">
        <f>'Прил.№10'!F460</f>
        <v>27</v>
      </c>
      <c r="E321" s="129">
        <f>'Прил.№10'!G460</f>
        <v>27</v>
      </c>
      <c r="F321" s="129">
        <f>'Прил.№10'!H460</f>
        <v>27</v>
      </c>
    </row>
    <row r="322" spans="1:6" ht="25.5">
      <c r="A322" s="135" t="s">
        <v>843</v>
      </c>
      <c r="B322" s="136" t="s">
        <v>137</v>
      </c>
      <c r="C322" s="138" t="s">
        <v>450</v>
      </c>
      <c r="D322" s="129">
        <f>'Прил.№10'!F461</f>
        <v>13</v>
      </c>
      <c r="E322" s="129">
        <f>'Прил.№10'!G461</f>
        <v>13</v>
      </c>
      <c r="F322" s="129">
        <f>'Прил.№10'!H461</f>
        <v>13</v>
      </c>
    </row>
    <row r="323" spans="1:6" ht="38.25" hidden="1">
      <c r="A323" s="135" t="s">
        <v>800</v>
      </c>
      <c r="B323" s="136"/>
      <c r="C323" s="137" t="s">
        <v>443</v>
      </c>
      <c r="D323" s="129">
        <f>D324+D327+D329</f>
        <v>0</v>
      </c>
      <c r="E323" s="129">
        <f>E324+E327+E329</f>
        <v>0</v>
      </c>
      <c r="F323" s="129">
        <f>F324+F327+F329</f>
        <v>0</v>
      </c>
    </row>
    <row r="324" spans="1:6" ht="38.25" hidden="1">
      <c r="A324" s="135" t="s">
        <v>801</v>
      </c>
      <c r="B324" s="136"/>
      <c r="C324" s="137" t="s">
        <v>802</v>
      </c>
      <c r="D324" s="129">
        <f>D325+D326</f>
        <v>0</v>
      </c>
      <c r="E324" s="129">
        <f>E325+E326</f>
        <v>0</v>
      </c>
      <c r="F324" s="129">
        <f>F325+F326</f>
        <v>0</v>
      </c>
    </row>
    <row r="325" spans="1:6" ht="25.5" hidden="1">
      <c r="A325" s="135" t="s">
        <v>801</v>
      </c>
      <c r="B325" s="136" t="s">
        <v>95</v>
      </c>
      <c r="C325" s="138" t="s">
        <v>533</v>
      </c>
      <c r="D325" s="129">
        <f>'Прил.№10'!F464</f>
        <v>0</v>
      </c>
      <c r="E325" s="129">
        <f>'Прил.№10'!G464</f>
        <v>0</v>
      </c>
      <c r="F325" s="129">
        <f>'Прил.№10'!H464</f>
        <v>0</v>
      </c>
    </row>
    <row r="326" spans="1:6" ht="25.5" hidden="1">
      <c r="A326" s="135" t="s">
        <v>801</v>
      </c>
      <c r="B326" s="136" t="s">
        <v>137</v>
      </c>
      <c r="C326" s="138" t="s">
        <v>450</v>
      </c>
      <c r="D326" s="129">
        <f>'Прил.№10'!F465</f>
        <v>0</v>
      </c>
      <c r="E326" s="129">
        <f>'Прил.№10'!G465</f>
        <v>0</v>
      </c>
      <c r="F326" s="129">
        <f>'Прил.№10'!H465</f>
        <v>0</v>
      </c>
    </row>
    <row r="327" spans="1:6" ht="51" hidden="1">
      <c r="A327" s="135" t="s">
        <v>829</v>
      </c>
      <c r="B327" s="136"/>
      <c r="C327" s="138" t="s">
        <v>831</v>
      </c>
      <c r="D327" s="129">
        <f>D328</f>
        <v>0</v>
      </c>
      <c r="E327" s="129">
        <f>E328</f>
        <v>0</v>
      </c>
      <c r="F327" s="129">
        <f>F328</f>
        <v>0</v>
      </c>
    </row>
    <row r="328" spans="1:6" ht="25.5" hidden="1">
      <c r="A328" s="135" t="s">
        <v>829</v>
      </c>
      <c r="B328" s="136" t="s">
        <v>95</v>
      </c>
      <c r="C328" s="138" t="s">
        <v>533</v>
      </c>
      <c r="D328" s="129">
        <f>'Прил.№10'!F467</f>
        <v>0</v>
      </c>
      <c r="E328" s="129">
        <f>'Прил.№10'!G467</f>
        <v>0</v>
      </c>
      <c r="F328" s="129">
        <f>'Прил.№10'!H467</f>
        <v>0</v>
      </c>
    </row>
    <row r="329" spans="1:6" ht="51" hidden="1">
      <c r="A329" s="135" t="s">
        <v>830</v>
      </c>
      <c r="B329" s="136"/>
      <c r="C329" s="138" t="s">
        <v>832</v>
      </c>
      <c r="D329" s="129">
        <f>D330</f>
        <v>0</v>
      </c>
      <c r="E329" s="129">
        <f>E330</f>
        <v>0</v>
      </c>
      <c r="F329" s="129">
        <f>F330</f>
        <v>0</v>
      </c>
    </row>
    <row r="330" spans="1:6" ht="51" hidden="1">
      <c r="A330" s="135" t="s">
        <v>830</v>
      </c>
      <c r="B330" s="136" t="s">
        <v>93</v>
      </c>
      <c r="C330" s="138" t="s">
        <v>94</v>
      </c>
      <c r="D330" s="129">
        <f>'Прил.№10'!F469</f>
        <v>0</v>
      </c>
      <c r="E330" s="129">
        <f>'Прил.№10'!G469</f>
        <v>0</v>
      </c>
      <c r="F330" s="129">
        <f>'Прил.№10'!H469</f>
        <v>0</v>
      </c>
    </row>
    <row r="331" spans="1:6" ht="12.75">
      <c r="A331" s="128" t="s">
        <v>199</v>
      </c>
      <c r="B331" s="182"/>
      <c r="C331" s="132" t="s">
        <v>647</v>
      </c>
      <c r="D331" s="129">
        <f>D332</f>
        <v>10024.1</v>
      </c>
      <c r="E331" s="129">
        <f>E332</f>
        <v>10024.1</v>
      </c>
      <c r="F331" s="129">
        <f>F332</f>
        <v>9724.1</v>
      </c>
    </row>
    <row r="332" spans="1:6" ht="12.75">
      <c r="A332" s="128" t="s">
        <v>200</v>
      </c>
      <c r="B332" s="182"/>
      <c r="C332" s="132" t="s">
        <v>648</v>
      </c>
      <c r="D332" s="129">
        <f>D336+D341+D333+D344+D347</f>
        <v>10024.1</v>
      </c>
      <c r="E332" s="129">
        <f>E336+E341+E333+E344+E347</f>
        <v>10024.1</v>
      </c>
      <c r="F332" s="129">
        <f>F336+F341+F333+F344+F347</f>
        <v>9724.1</v>
      </c>
    </row>
    <row r="333" spans="1:6" ht="25.5">
      <c r="A333" s="135" t="s">
        <v>822</v>
      </c>
      <c r="B333" s="136"/>
      <c r="C333" s="137" t="s">
        <v>373</v>
      </c>
      <c r="D333" s="129">
        <f aca="true" t="shared" si="50" ref="D333:F334">D334</f>
        <v>4153</v>
      </c>
      <c r="E333" s="129">
        <f t="shared" si="50"/>
        <v>4153</v>
      </c>
      <c r="F333" s="129">
        <f t="shared" si="50"/>
        <v>4153</v>
      </c>
    </row>
    <row r="334" spans="1:6" ht="25.5">
      <c r="A334" s="135" t="s">
        <v>840</v>
      </c>
      <c r="B334" s="136"/>
      <c r="C334" s="137" t="s">
        <v>821</v>
      </c>
      <c r="D334" s="129">
        <f t="shared" si="50"/>
        <v>4153</v>
      </c>
      <c r="E334" s="129">
        <f t="shared" si="50"/>
        <v>4153</v>
      </c>
      <c r="F334" s="129">
        <f t="shared" si="50"/>
        <v>4153</v>
      </c>
    </row>
    <row r="335" spans="1:6" ht="51">
      <c r="A335" s="135" t="s">
        <v>840</v>
      </c>
      <c r="B335" s="136" t="s">
        <v>93</v>
      </c>
      <c r="C335" s="138" t="s">
        <v>94</v>
      </c>
      <c r="D335" s="129">
        <f>'Прил.№10'!F474</f>
        <v>4153</v>
      </c>
      <c r="E335" s="129">
        <f>'Прил.№10'!G474</f>
        <v>4153</v>
      </c>
      <c r="F335" s="129">
        <f>'Прил.№10'!H474</f>
        <v>4153</v>
      </c>
    </row>
    <row r="336" spans="1:6" ht="12.75">
      <c r="A336" s="128" t="s">
        <v>201</v>
      </c>
      <c r="B336" s="182"/>
      <c r="C336" s="132" t="s">
        <v>538</v>
      </c>
      <c r="D336" s="129">
        <f>D337</f>
        <v>5329.1</v>
      </c>
      <c r="E336" s="129">
        <f>E337</f>
        <v>5329.1</v>
      </c>
      <c r="F336" s="129">
        <f>F337</f>
        <v>5029.1</v>
      </c>
    </row>
    <row r="337" spans="1:6" ht="25.5">
      <c r="A337" s="128" t="s">
        <v>202</v>
      </c>
      <c r="B337" s="182"/>
      <c r="C337" s="132" t="s">
        <v>649</v>
      </c>
      <c r="D337" s="129">
        <f>D338+D339+D340</f>
        <v>5329.1</v>
      </c>
      <c r="E337" s="129">
        <f>E338+E339+E340</f>
        <v>5329.1</v>
      </c>
      <c r="F337" s="129">
        <f>F338+F339+F340</f>
        <v>5029.1</v>
      </c>
    </row>
    <row r="338" spans="1:6" ht="51">
      <c r="A338" s="128" t="s">
        <v>202</v>
      </c>
      <c r="B338" s="182" t="s">
        <v>93</v>
      </c>
      <c r="C338" s="132" t="s">
        <v>543</v>
      </c>
      <c r="D338" s="129">
        <f>'Прил.№10'!F477</f>
        <v>3815</v>
      </c>
      <c r="E338" s="129">
        <f>'Прил.№10'!G477</f>
        <v>3815</v>
      </c>
      <c r="F338" s="129">
        <f>'Прил.№10'!H477</f>
        <v>3815</v>
      </c>
    </row>
    <row r="339" spans="1:6" ht="25.5">
      <c r="A339" s="128" t="s">
        <v>202</v>
      </c>
      <c r="B339" s="182" t="s">
        <v>95</v>
      </c>
      <c r="C339" s="132" t="s">
        <v>540</v>
      </c>
      <c r="D339" s="129">
        <f>'Прил.№10'!F478</f>
        <v>1482.1</v>
      </c>
      <c r="E339" s="129">
        <f>'Прил.№10'!G478</f>
        <v>1482.1</v>
      </c>
      <c r="F339" s="129">
        <f>'Прил.№10'!H478</f>
        <v>1182.1</v>
      </c>
    </row>
    <row r="340" spans="1:6" ht="12.75">
      <c r="A340" s="128" t="s">
        <v>202</v>
      </c>
      <c r="B340" s="182" t="s">
        <v>135</v>
      </c>
      <c r="C340" s="132" t="s">
        <v>544</v>
      </c>
      <c r="D340" s="129">
        <f>'Прил.№10'!F479</f>
        <v>32</v>
      </c>
      <c r="E340" s="129">
        <f>'Прил.№10'!G479</f>
        <v>32</v>
      </c>
      <c r="F340" s="129">
        <f>'Прил.№10'!H479</f>
        <v>32</v>
      </c>
    </row>
    <row r="341" spans="1:6" ht="12.75">
      <c r="A341" s="128" t="s">
        <v>650</v>
      </c>
      <c r="B341" s="182"/>
      <c r="C341" s="132" t="s">
        <v>644</v>
      </c>
      <c r="D341" s="129">
        <f aca="true" t="shared" si="51" ref="D341:F342">D342</f>
        <v>500</v>
      </c>
      <c r="E341" s="129">
        <f t="shared" si="51"/>
        <v>500</v>
      </c>
      <c r="F341" s="129">
        <f t="shared" si="51"/>
        <v>500</v>
      </c>
    </row>
    <row r="342" spans="1:6" ht="38.25">
      <c r="A342" s="128" t="s">
        <v>531</v>
      </c>
      <c r="B342" s="182"/>
      <c r="C342" s="132" t="s">
        <v>651</v>
      </c>
      <c r="D342" s="129">
        <f t="shared" si="51"/>
        <v>500</v>
      </c>
      <c r="E342" s="129">
        <f t="shared" si="51"/>
        <v>500</v>
      </c>
      <c r="F342" s="129">
        <f t="shared" si="51"/>
        <v>500</v>
      </c>
    </row>
    <row r="343" spans="1:6" ht="51">
      <c r="A343" s="128" t="s">
        <v>531</v>
      </c>
      <c r="B343" s="182" t="s">
        <v>93</v>
      </c>
      <c r="C343" s="132" t="s">
        <v>543</v>
      </c>
      <c r="D343" s="129">
        <f>'Прил.№10'!F484</f>
        <v>500</v>
      </c>
      <c r="E343" s="129">
        <f>'Прил.№10'!G484</f>
        <v>500</v>
      </c>
      <c r="F343" s="129">
        <f>'Прил.№10'!H484</f>
        <v>500</v>
      </c>
    </row>
    <row r="344" spans="1:6" ht="38.25">
      <c r="A344" s="135" t="s">
        <v>845</v>
      </c>
      <c r="B344" s="136"/>
      <c r="C344" s="138" t="s">
        <v>417</v>
      </c>
      <c r="D344" s="129">
        <f aca="true" t="shared" si="52" ref="D344:F345">D345</f>
        <v>42</v>
      </c>
      <c r="E344" s="129">
        <f t="shared" si="52"/>
        <v>42</v>
      </c>
      <c r="F344" s="129">
        <f t="shared" si="52"/>
        <v>42</v>
      </c>
    </row>
    <row r="345" spans="1:6" ht="38.25">
      <c r="A345" s="135" t="s">
        <v>846</v>
      </c>
      <c r="B345" s="136"/>
      <c r="C345" s="137" t="s">
        <v>844</v>
      </c>
      <c r="D345" s="129">
        <f t="shared" si="52"/>
        <v>42</v>
      </c>
      <c r="E345" s="129">
        <f t="shared" si="52"/>
        <v>42</v>
      </c>
      <c r="F345" s="129">
        <f t="shared" si="52"/>
        <v>42</v>
      </c>
    </row>
    <row r="346" spans="1:6" ht="49.5" customHeight="1">
      <c r="A346" s="135" t="s">
        <v>846</v>
      </c>
      <c r="B346" s="136" t="s">
        <v>93</v>
      </c>
      <c r="C346" s="138" t="s">
        <v>94</v>
      </c>
      <c r="D346" s="129">
        <f>'Прил.№10'!F487</f>
        <v>42</v>
      </c>
      <c r="E346" s="129">
        <f>'Прил.№10'!G487</f>
        <v>42</v>
      </c>
      <c r="F346" s="129">
        <f>'Прил.№10'!H487</f>
        <v>42</v>
      </c>
    </row>
    <row r="347" spans="1:6" ht="38.25" hidden="1">
      <c r="A347" s="135" t="s">
        <v>833</v>
      </c>
      <c r="B347" s="136"/>
      <c r="C347" s="137" t="s">
        <v>443</v>
      </c>
      <c r="D347" s="129">
        <f>D348+D350+D352+D354</f>
        <v>0</v>
      </c>
      <c r="E347" s="129">
        <f>E348+E350+E352+E354</f>
        <v>0</v>
      </c>
      <c r="F347" s="129">
        <f>F348+F350+F352+F354</f>
        <v>0</v>
      </c>
    </row>
    <row r="348" spans="1:6" ht="38.25" hidden="1">
      <c r="A348" s="135" t="s">
        <v>834</v>
      </c>
      <c r="B348" s="136"/>
      <c r="C348" s="138" t="s">
        <v>838</v>
      </c>
      <c r="D348" s="129">
        <f>D349</f>
        <v>0</v>
      </c>
      <c r="E348" s="129">
        <f>E349</f>
        <v>0</v>
      </c>
      <c r="F348" s="129">
        <f>F349</f>
        <v>0</v>
      </c>
    </row>
    <row r="349" spans="1:6" ht="25.5" hidden="1">
      <c r="A349" s="135" t="s">
        <v>834</v>
      </c>
      <c r="B349" s="136" t="s">
        <v>95</v>
      </c>
      <c r="C349" s="138" t="s">
        <v>533</v>
      </c>
      <c r="D349" s="129">
        <f>'Прил.№10'!F490</f>
        <v>0</v>
      </c>
      <c r="E349" s="129">
        <f>'Прил.№10'!G490</f>
        <v>0</v>
      </c>
      <c r="F349" s="129">
        <f>'Прил.№10'!H490</f>
        <v>0</v>
      </c>
    </row>
    <row r="350" spans="1:6" ht="76.5" hidden="1">
      <c r="A350" s="135" t="s">
        <v>835</v>
      </c>
      <c r="B350" s="136"/>
      <c r="C350" s="138" t="s">
        <v>839</v>
      </c>
      <c r="D350" s="129">
        <f>D351</f>
        <v>0</v>
      </c>
      <c r="E350" s="129">
        <f>E351</f>
        <v>0</v>
      </c>
      <c r="F350" s="129">
        <f>F351</f>
        <v>0</v>
      </c>
    </row>
    <row r="351" spans="1:6" ht="25.5" hidden="1">
      <c r="A351" s="135" t="s">
        <v>835</v>
      </c>
      <c r="B351" s="136" t="s">
        <v>95</v>
      </c>
      <c r="C351" s="138" t="s">
        <v>533</v>
      </c>
      <c r="D351" s="129">
        <f>'Прил.№10'!F492</f>
        <v>0</v>
      </c>
      <c r="E351" s="129">
        <f>'Прил.№10'!G492</f>
        <v>0</v>
      </c>
      <c r="F351" s="129">
        <f>'Прил.№10'!H492</f>
        <v>0</v>
      </c>
    </row>
    <row r="352" spans="1:6" ht="51" hidden="1">
      <c r="A352" s="135" t="s">
        <v>836</v>
      </c>
      <c r="B352" s="136"/>
      <c r="C352" s="138" t="s">
        <v>831</v>
      </c>
      <c r="D352" s="129">
        <f>D353</f>
        <v>0</v>
      </c>
      <c r="E352" s="129">
        <f>E353</f>
        <v>0</v>
      </c>
      <c r="F352" s="129">
        <f>F353</f>
        <v>0</v>
      </c>
    </row>
    <row r="353" spans="1:6" ht="25.5" hidden="1">
      <c r="A353" s="135" t="s">
        <v>836</v>
      </c>
      <c r="B353" s="136" t="s">
        <v>95</v>
      </c>
      <c r="C353" s="138" t="s">
        <v>533</v>
      </c>
      <c r="D353" s="129">
        <f>'Прил.№10'!F494</f>
        <v>0</v>
      </c>
      <c r="E353" s="129">
        <f>'Прил.№10'!G494</f>
        <v>0</v>
      </c>
      <c r="F353" s="129">
        <f>'Прил.№10'!H494</f>
        <v>0</v>
      </c>
    </row>
    <row r="354" spans="1:6" ht="51" hidden="1">
      <c r="A354" s="135" t="s">
        <v>837</v>
      </c>
      <c r="B354" s="136"/>
      <c r="C354" s="138" t="s">
        <v>832</v>
      </c>
      <c r="D354" s="129">
        <f>D355</f>
        <v>0</v>
      </c>
      <c r="E354" s="129">
        <f>E355</f>
        <v>0</v>
      </c>
      <c r="F354" s="129">
        <f>F355</f>
        <v>0</v>
      </c>
    </row>
    <row r="355" spans="1:6" ht="51" hidden="1">
      <c r="A355" s="135" t="s">
        <v>837</v>
      </c>
      <c r="B355" s="136" t="s">
        <v>93</v>
      </c>
      <c r="C355" s="138" t="s">
        <v>94</v>
      </c>
      <c r="D355" s="129">
        <f>'Прил.№10'!F496</f>
        <v>0</v>
      </c>
      <c r="E355" s="129">
        <f>'Прил.№10'!G496</f>
        <v>0</v>
      </c>
      <c r="F355" s="129">
        <f>'Прил.№10'!H496</f>
        <v>0</v>
      </c>
    </row>
    <row r="356" spans="1:6" ht="12.75">
      <c r="A356" s="128" t="s">
        <v>205</v>
      </c>
      <c r="B356" s="182"/>
      <c r="C356" s="132" t="s">
        <v>652</v>
      </c>
      <c r="D356" s="129">
        <f aca="true" t="shared" si="53" ref="D356:F358">D357</f>
        <v>337</v>
      </c>
      <c r="E356" s="129">
        <f t="shared" si="53"/>
        <v>337</v>
      </c>
      <c r="F356" s="129">
        <f t="shared" si="53"/>
        <v>337</v>
      </c>
    </row>
    <row r="357" spans="1:6" ht="12.75">
      <c r="A357" s="128" t="s">
        <v>206</v>
      </c>
      <c r="B357" s="182"/>
      <c r="C357" s="132" t="s">
        <v>653</v>
      </c>
      <c r="D357" s="129">
        <f t="shared" si="53"/>
        <v>337</v>
      </c>
      <c r="E357" s="129">
        <f t="shared" si="53"/>
        <v>337</v>
      </c>
      <c r="F357" s="129">
        <f t="shared" si="53"/>
        <v>337</v>
      </c>
    </row>
    <row r="358" spans="1:6" ht="12.75">
      <c r="A358" s="128" t="s">
        <v>207</v>
      </c>
      <c r="B358" s="182"/>
      <c r="C358" s="132" t="s">
        <v>538</v>
      </c>
      <c r="D358" s="129">
        <f>D359</f>
        <v>337</v>
      </c>
      <c r="E358" s="129">
        <f t="shared" si="53"/>
        <v>337</v>
      </c>
      <c r="F358" s="129">
        <f t="shared" si="53"/>
        <v>337</v>
      </c>
    </row>
    <row r="359" spans="1:6" ht="25.5">
      <c r="A359" s="128" t="s">
        <v>208</v>
      </c>
      <c r="B359" s="182"/>
      <c r="C359" s="132" t="s">
        <v>654</v>
      </c>
      <c r="D359" s="129">
        <f>D360+D361+D362</f>
        <v>337</v>
      </c>
      <c r="E359" s="129">
        <f>E360+E361+E362</f>
        <v>337</v>
      </c>
      <c r="F359" s="129">
        <f>F360+F361+F362</f>
        <v>337</v>
      </c>
    </row>
    <row r="360" spans="1:6" ht="51">
      <c r="A360" s="128" t="s">
        <v>208</v>
      </c>
      <c r="B360" s="182" t="s">
        <v>93</v>
      </c>
      <c r="C360" s="132" t="s">
        <v>543</v>
      </c>
      <c r="D360" s="129">
        <f>'Прил.№10'!F501</f>
        <v>170</v>
      </c>
      <c r="E360" s="129">
        <f>'Прил.№10'!G501</f>
        <v>170</v>
      </c>
      <c r="F360" s="129">
        <f>'Прил.№10'!H501</f>
        <v>170</v>
      </c>
    </row>
    <row r="361" spans="1:6" ht="25.5">
      <c r="A361" s="128" t="s">
        <v>208</v>
      </c>
      <c r="B361" s="182" t="s">
        <v>95</v>
      </c>
      <c r="C361" s="132" t="s">
        <v>540</v>
      </c>
      <c r="D361" s="129">
        <f>'Прил.№10'!F502</f>
        <v>165.9</v>
      </c>
      <c r="E361" s="129">
        <f>'Прил.№10'!G502</f>
        <v>165.9</v>
      </c>
      <c r="F361" s="129">
        <f>'Прил.№10'!H502</f>
        <v>165.9</v>
      </c>
    </row>
    <row r="362" spans="1:6" ht="12.75">
      <c r="A362" s="128" t="s">
        <v>208</v>
      </c>
      <c r="B362" s="182" t="s">
        <v>135</v>
      </c>
      <c r="C362" s="132" t="s">
        <v>544</v>
      </c>
      <c r="D362" s="129">
        <f>'Прил.№10'!F503</f>
        <v>1.1</v>
      </c>
      <c r="E362" s="129">
        <f>'Прил.№10'!G503</f>
        <v>1.1</v>
      </c>
      <c r="F362" s="129">
        <f>'Прил.№10'!H503</f>
        <v>1.1</v>
      </c>
    </row>
    <row r="363" spans="1:6" ht="12.75">
      <c r="A363" s="128" t="s">
        <v>248</v>
      </c>
      <c r="B363" s="182"/>
      <c r="C363" s="132" t="s">
        <v>655</v>
      </c>
      <c r="D363" s="129">
        <f>D364</f>
        <v>4298.700000000001</v>
      </c>
      <c r="E363" s="129">
        <f>E364</f>
        <v>4298.700000000001</v>
      </c>
      <c r="F363" s="129">
        <f>F364</f>
        <v>4098.700000000001</v>
      </c>
    </row>
    <row r="364" spans="1:6" ht="12.75">
      <c r="A364" s="128" t="s">
        <v>249</v>
      </c>
      <c r="B364" s="182"/>
      <c r="C364" s="132" t="s">
        <v>656</v>
      </c>
      <c r="D364" s="129">
        <f>D365+D373</f>
        <v>4298.700000000001</v>
      </c>
      <c r="E364" s="129">
        <f>E365+E373</f>
        <v>4298.700000000001</v>
      </c>
      <c r="F364" s="129">
        <f>F365+F373</f>
        <v>4098.700000000001</v>
      </c>
    </row>
    <row r="365" spans="1:6" ht="12.75">
      <c r="A365" s="128" t="s">
        <v>250</v>
      </c>
      <c r="B365" s="182"/>
      <c r="C365" s="132" t="s">
        <v>593</v>
      </c>
      <c r="D365" s="129">
        <f>D366+D370+D368</f>
        <v>2701.3</v>
      </c>
      <c r="E365" s="129">
        <f>E366+E370</f>
        <v>2701.3</v>
      </c>
      <c r="F365" s="129">
        <f>F366+F370</f>
        <v>2501.3</v>
      </c>
    </row>
    <row r="366" spans="1:6" ht="25.5">
      <c r="A366" s="128" t="s">
        <v>251</v>
      </c>
      <c r="B366" s="182"/>
      <c r="C366" s="132" t="s">
        <v>657</v>
      </c>
      <c r="D366" s="129">
        <f>D367</f>
        <v>2645.3</v>
      </c>
      <c r="E366" s="129">
        <f>E367</f>
        <v>2685.3</v>
      </c>
      <c r="F366" s="129">
        <f>F367</f>
        <v>2485.3</v>
      </c>
    </row>
    <row r="367" spans="1:6" ht="25.5">
      <c r="A367" s="128" t="s">
        <v>251</v>
      </c>
      <c r="B367" s="182" t="s">
        <v>137</v>
      </c>
      <c r="C367" s="132" t="s">
        <v>554</v>
      </c>
      <c r="D367" s="129">
        <f>'Прил.№10'!F380</f>
        <v>2645.3</v>
      </c>
      <c r="E367" s="129">
        <f>'Прил.№10'!G380</f>
        <v>2685.3</v>
      </c>
      <c r="F367" s="129">
        <f>'Прил.№10'!H380</f>
        <v>2485.3</v>
      </c>
    </row>
    <row r="368" spans="1:6" ht="12.75">
      <c r="A368" s="135" t="s">
        <v>932</v>
      </c>
      <c r="B368" s="136"/>
      <c r="C368" s="193" t="s">
        <v>748</v>
      </c>
      <c r="D368" s="129">
        <f>D369</f>
        <v>40</v>
      </c>
      <c r="E368" s="129">
        <f>E369</f>
        <v>0</v>
      </c>
      <c r="F368" s="129">
        <f>F369</f>
        <v>0</v>
      </c>
    </row>
    <row r="369" spans="1:6" ht="25.5">
      <c r="A369" s="135" t="s">
        <v>932</v>
      </c>
      <c r="B369" s="136" t="s">
        <v>137</v>
      </c>
      <c r="C369" s="138" t="s">
        <v>450</v>
      </c>
      <c r="D369" s="129">
        <f>'Прил.№10'!F382</f>
        <v>40</v>
      </c>
      <c r="E369" s="129">
        <f>'Прил.№10'!G382</f>
        <v>0</v>
      </c>
      <c r="F369" s="129">
        <f>'Прил.№10'!H382</f>
        <v>0</v>
      </c>
    </row>
    <row r="370" spans="1:6" ht="38.25">
      <c r="A370" s="135" t="s">
        <v>847</v>
      </c>
      <c r="B370" s="136"/>
      <c r="C370" s="138" t="s">
        <v>417</v>
      </c>
      <c r="D370" s="129">
        <f aca="true" t="shared" si="54" ref="D370:F371">D371</f>
        <v>16</v>
      </c>
      <c r="E370" s="129">
        <f t="shared" si="54"/>
        <v>16</v>
      </c>
      <c r="F370" s="129">
        <f t="shared" si="54"/>
        <v>16</v>
      </c>
    </row>
    <row r="371" spans="1:6" ht="38.25">
      <c r="A371" s="135" t="s">
        <v>848</v>
      </c>
      <c r="B371" s="136"/>
      <c r="C371" s="137" t="s">
        <v>849</v>
      </c>
      <c r="D371" s="129">
        <f t="shared" si="54"/>
        <v>16</v>
      </c>
      <c r="E371" s="129">
        <f t="shared" si="54"/>
        <v>16</v>
      </c>
      <c r="F371" s="129">
        <f t="shared" si="54"/>
        <v>16</v>
      </c>
    </row>
    <row r="372" spans="1:6" ht="25.5">
      <c r="A372" s="135" t="s">
        <v>848</v>
      </c>
      <c r="B372" s="136" t="s">
        <v>137</v>
      </c>
      <c r="C372" s="138" t="s">
        <v>450</v>
      </c>
      <c r="D372" s="129">
        <f>'Прил.№10'!F385</f>
        <v>16</v>
      </c>
      <c r="E372" s="129">
        <f>'Прил.№10'!G385</f>
        <v>16</v>
      </c>
      <c r="F372" s="129">
        <f>'Прил.№10'!H385</f>
        <v>16</v>
      </c>
    </row>
    <row r="373" spans="1:6" ht="25.5">
      <c r="A373" s="135" t="s">
        <v>818</v>
      </c>
      <c r="B373" s="136"/>
      <c r="C373" s="137" t="s">
        <v>373</v>
      </c>
      <c r="D373" s="129">
        <f aca="true" t="shared" si="55" ref="D373:F374">D374</f>
        <v>1597.4</v>
      </c>
      <c r="E373" s="129">
        <f t="shared" si="55"/>
        <v>1597.4</v>
      </c>
      <c r="F373" s="129">
        <f t="shared" si="55"/>
        <v>1597.4</v>
      </c>
    </row>
    <row r="374" spans="1:6" ht="38.25">
      <c r="A374" s="135" t="s">
        <v>819</v>
      </c>
      <c r="B374" s="136"/>
      <c r="C374" s="138" t="s">
        <v>817</v>
      </c>
      <c r="D374" s="129">
        <f t="shared" si="55"/>
        <v>1597.4</v>
      </c>
      <c r="E374" s="129">
        <f t="shared" si="55"/>
        <v>1597.4</v>
      </c>
      <c r="F374" s="129">
        <f t="shared" si="55"/>
        <v>1597.4</v>
      </c>
    </row>
    <row r="375" spans="1:6" ht="25.5">
      <c r="A375" s="135" t="s">
        <v>819</v>
      </c>
      <c r="B375" s="136" t="s">
        <v>137</v>
      </c>
      <c r="C375" s="138" t="s">
        <v>450</v>
      </c>
      <c r="D375" s="129">
        <f>'Прил.№10'!F388</f>
        <v>1597.4</v>
      </c>
      <c r="E375" s="129">
        <f>'Прил.№10'!G388</f>
        <v>1597.4</v>
      </c>
      <c r="F375" s="129">
        <f>'Прил.№10'!H388</f>
        <v>1597.4</v>
      </c>
    </row>
    <row r="376" spans="1:6" ht="12.75">
      <c r="A376" s="128" t="s">
        <v>209</v>
      </c>
      <c r="B376" s="182"/>
      <c r="C376" s="132" t="s">
        <v>555</v>
      </c>
      <c r="D376" s="129">
        <f aca="true" t="shared" si="56" ref="D376:F377">D377</f>
        <v>8302.4</v>
      </c>
      <c r="E376" s="129">
        <f t="shared" si="56"/>
        <v>8276.3</v>
      </c>
      <c r="F376" s="129">
        <f t="shared" si="56"/>
        <v>8076.299999999999</v>
      </c>
    </row>
    <row r="377" spans="1:6" ht="51">
      <c r="A377" s="128" t="s">
        <v>210</v>
      </c>
      <c r="B377" s="182"/>
      <c r="C377" s="132" t="s">
        <v>658</v>
      </c>
      <c r="D377" s="129">
        <f t="shared" si="56"/>
        <v>8302.4</v>
      </c>
      <c r="E377" s="129">
        <f t="shared" si="56"/>
        <v>8276.3</v>
      </c>
      <c r="F377" s="129">
        <f t="shared" si="56"/>
        <v>8076.299999999999</v>
      </c>
    </row>
    <row r="378" spans="1:6" ht="12.75">
      <c r="A378" s="128" t="s">
        <v>211</v>
      </c>
      <c r="B378" s="182"/>
      <c r="C378" s="132" t="s">
        <v>538</v>
      </c>
      <c r="D378" s="129">
        <f>D379+D381+D385</f>
        <v>8302.4</v>
      </c>
      <c r="E378" s="129">
        <f>E379+E381+E385</f>
        <v>8276.3</v>
      </c>
      <c r="F378" s="129">
        <f>F379+F381+F385</f>
        <v>8076.299999999999</v>
      </c>
    </row>
    <row r="379" spans="1:6" ht="38.25">
      <c r="A379" s="128" t="s">
        <v>212</v>
      </c>
      <c r="B379" s="182"/>
      <c r="C379" s="132" t="s">
        <v>659</v>
      </c>
      <c r="D379" s="129">
        <f>D380</f>
        <v>1157.1</v>
      </c>
      <c r="E379" s="129">
        <f>E380</f>
        <v>1131</v>
      </c>
      <c r="F379" s="129">
        <f>F380</f>
        <v>1131</v>
      </c>
    </row>
    <row r="380" spans="1:6" ht="51">
      <c r="A380" s="128" t="s">
        <v>212</v>
      </c>
      <c r="B380" s="182" t="s">
        <v>93</v>
      </c>
      <c r="C380" s="132" t="s">
        <v>543</v>
      </c>
      <c r="D380" s="129">
        <f>'Прил.№10'!F513</f>
        <v>1157.1</v>
      </c>
      <c r="E380" s="129">
        <f>'Прил.№10'!G513</f>
        <v>1131</v>
      </c>
      <c r="F380" s="129">
        <f>'Прил.№10'!H513</f>
        <v>1131</v>
      </c>
    </row>
    <row r="381" spans="1:6" ht="25.5">
      <c r="A381" s="128" t="s">
        <v>215</v>
      </c>
      <c r="B381" s="182"/>
      <c r="C381" s="132" t="s">
        <v>660</v>
      </c>
      <c r="D381" s="129">
        <f>D382+D383+D384</f>
        <v>1794.1</v>
      </c>
      <c r="E381" s="129">
        <f>E382+E383+E384</f>
        <v>1794.1</v>
      </c>
      <c r="F381" s="129">
        <f>F382+F383+F384</f>
        <v>1794.1</v>
      </c>
    </row>
    <row r="382" spans="1:6" ht="51">
      <c r="A382" s="128" t="s">
        <v>215</v>
      </c>
      <c r="B382" s="182" t="s">
        <v>93</v>
      </c>
      <c r="C382" s="132" t="s">
        <v>543</v>
      </c>
      <c r="D382" s="129">
        <f>'Прил.№10'!F516</f>
        <v>1467</v>
      </c>
      <c r="E382" s="129">
        <f>'Прил.№10'!G516</f>
        <v>1467</v>
      </c>
      <c r="F382" s="129">
        <f>'Прил.№10'!H516</f>
        <v>1467</v>
      </c>
    </row>
    <row r="383" spans="1:6" ht="25.5">
      <c r="A383" s="128" t="s">
        <v>215</v>
      </c>
      <c r="B383" s="182" t="s">
        <v>95</v>
      </c>
      <c r="C383" s="132" t="s">
        <v>540</v>
      </c>
      <c r="D383" s="129">
        <f>'Прил.№10'!F517</f>
        <v>317.1</v>
      </c>
      <c r="E383" s="129">
        <f>'Прил.№10'!G517</f>
        <v>317.1</v>
      </c>
      <c r="F383" s="129">
        <f>'Прил.№10'!H517</f>
        <v>317.1</v>
      </c>
    </row>
    <row r="384" spans="1:6" ht="12.75">
      <c r="A384" s="128" t="s">
        <v>215</v>
      </c>
      <c r="B384" s="182" t="s">
        <v>135</v>
      </c>
      <c r="C384" s="132" t="s">
        <v>544</v>
      </c>
      <c r="D384" s="129">
        <f>'Прил.№10'!F518</f>
        <v>10</v>
      </c>
      <c r="E384" s="129">
        <f>'Прил.№10'!G518</f>
        <v>10</v>
      </c>
      <c r="F384" s="129">
        <f>'Прил.№10'!H518</f>
        <v>10</v>
      </c>
    </row>
    <row r="385" spans="1:6" ht="25.5">
      <c r="A385" s="128" t="s">
        <v>218</v>
      </c>
      <c r="B385" s="182"/>
      <c r="C385" s="132" t="s">
        <v>661</v>
      </c>
      <c r="D385" s="129">
        <f>D386+D387+D388</f>
        <v>5351.2</v>
      </c>
      <c r="E385" s="129">
        <f>E386+E387+E388</f>
        <v>5351.2</v>
      </c>
      <c r="F385" s="129">
        <f>F386+F387+F388</f>
        <v>5151.2</v>
      </c>
    </row>
    <row r="386" spans="1:6" ht="51">
      <c r="A386" s="128" t="s">
        <v>218</v>
      </c>
      <c r="B386" s="182" t="s">
        <v>93</v>
      </c>
      <c r="C386" s="132" t="s">
        <v>543</v>
      </c>
      <c r="D386" s="129">
        <f>'Прил.№10'!F523</f>
        <v>4070.5</v>
      </c>
      <c r="E386" s="129">
        <f>'Прил.№10'!G523</f>
        <v>4070.5</v>
      </c>
      <c r="F386" s="129">
        <f>'Прил.№10'!H523</f>
        <v>4070.5</v>
      </c>
    </row>
    <row r="387" spans="1:6" ht="25.5">
      <c r="A387" s="128" t="s">
        <v>218</v>
      </c>
      <c r="B387" s="182" t="s">
        <v>95</v>
      </c>
      <c r="C387" s="132" t="s">
        <v>540</v>
      </c>
      <c r="D387" s="129">
        <f>'Прил.№10'!F524</f>
        <v>1278.7</v>
      </c>
      <c r="E387" s="129">
        <f>'Прил.№10'!G524</f>
        <v>1278.7</v>
      </c>
      <c r="F387" s="129">
        <f>'Прил.№10'!H524</f>
        <v>1078.7</v>
      </c>
    </row>
    <row r="388" spans="1:6" ht="12.75">
      <c r="A388" s="128" t="s">
        <v>218</v>
      </c>
      <c r="B388" s="182" t="s">
        <v>135</v>
      </c>
      <c r="C388" s="132" t="s">
        <v>544</v>
      </c>
      <c r="D388" s="129">
        <f>'Прил.№10'!F525</f>
        <v>2</v>
      </c>
      <c r="E388" s="129">
        <f>'Прил.№10'!G525</f>
        <v>2</v>
      </c>
      <c r="F388" s="129">
        <f>'Прил.№10'!H525</f>
        <v>2</v>
      </c>
    </row>
    <row r="389" spans="1:6" ht="38.25">
      <c r="A389" s="126" t="s">
        <v>230</v>
      </c>
      <c r="B389" s="185"/>
      <c r="C389" s="131" t="s">
        <v>937</v>
      </c>
      <c r="D389" s="127">
        <f>D390+D411+D460+D472+D486+D436</f>
        <v>212459</v>
      </c>
      <c r="E389" s="127">
        <f>E390+E411+E460+E472+E486+E436</f>
        <v>212803.19999999998</v>
      </c>
      <c r="F389" s="127">
        <f>F390+F411+F460+F472+F486+F436</f>
        <v>210053.19999999998</v>
      </c>
    </row>
    <row r="390" spans="1:6" ht="12.75">
      <c r="A390" s="128" t="s">
        <v>231</v>
      </c>
      <c r="B390" s="182"/>
      <c r="C390" s="132" t="s">
        <v>662</v>
      </c>
      <c r="D390" s="129">
        <f>D391</f>
        <v>76613.4</v>
      </c>
      <c r="E390" s="129">
        <f>E391</f>
        <v>76615.7</v>
      </c>
      <c r="F390" s="129">
        <f>F391</f>
        <v>75515.7</v>
      </c>
    </row>
    <row r="391" spans="1:6" ht="25.5">
      <c r="A391" s="128" t="s">
        <v>232</v>
      </c>
      <c r="B391" s="182"/>
      <c r="C391" s="132" t="s">
        <v>663</v>
      </c>
      <c r="D391" s="129">
        <f>D392+D402</f>
        <v>76613.4</v>
      </c>
      <c r="E391" s="129">
        <f>E392+E402</f>
        <v>76615.7</v>
      </c>
      <c r="F391" s="129">
        <f>F392+F402</f>
        <v>75515.7</v>
      </c>
    </row>
    <row r="392" spans="1:6" ht="25.5">
      <c r="A392" s="128" t="s">
        <v>129</v>
      </c>
      <c r="B392" s="182"/>
      <c r="C392" s="132" t="s">
        <v>563</v>
      </c>
      <c r="D392" s="129">
        <f>D393+D396+D398+D400</f>
        <v>42081.7</v>
      </c>
      <c r="E392" s="129">
        <f>E393+E396+E398+E400</f>
        <v>42084</v>
      </c>
      <c r="F392" s="129">
        <f>F393+F396+F398+F400</f>
        <v>42084</v>
      </c>
    </row>
    <row r="393" spans="1:6" ht="51">
      <c r="A393" s="128" t="s">
        <v>664</v>
      </c>
      <c r="B393" s="182"/>
      <c r="C393" s="132" t="s">
        <v>665</v>
      </c>
      <c r="D393" s="129">
        <f>D394+D395</f>
        <v>3432</v>
      </c>
      <c r="E393" s="129">
        <f>E394+E395</f>
        <v>3432</v>
      </c>
      <c r="F393" s="129">
        <f>F394+F395</f>
        <v>3432</v>
      </c>
    </row>
    <row r="394" spans="1:6" ht="25.5">
      <c r="A394" s="128" t="s">
        <v>664</v>
      </c>
      <c r="B394" s="182" t="s">
        <v>95</v>
      </c>
      <c r="C394" s="132" t="s">
        <v>540</v>
      </c>
      <c r="D394" s="129">
        <f>'Прил.№10'!F693</f>
        <v>85.4</v>
      </c>
      <c r="E394" s="129">
        <f>'Прил.№10'!G693</f>
        <v>85.4</v>
      </c>
      <c r="F394" s="129">
        <f>'Прил.№10'!H693</f>
        <v>85.4</v>
      </c>
    </row>
    <row r="395" spans="1:6" ht="12.75">
      <c r="A395" s="128" t="s">
        <v>664</v>
      </c>
      <c r="B395" s="182" t="s">
        <v>164</v>
      </c>
      <c r="C395" s="132" t="s">
        <v>549</v>
      </c>
      <c r="D395" s="129">
        <f>'Прил.№10'!F694</f>
        <v>3346.6</v>
      </c>
      <c r="E395" s="129">
        <f>'Прил.№10'!G694</f>
        <v>3346.6</v>
      </c>
      <c r="F395" s="129">
        <f>'Прил.№10'!H694</f>
        <v>3346.6</v>
      </c>
    </row>
    <row r="396" spans="1:6" ht="51">
      <c r="A396" s="128" t="s">
        <v>130</v>
      </c>
      <c r="B396" s="182"/>
      <c r="C396" s="132" t="s">
        <v>666</v>
      </c>
      <c r="D396" s="129">
        <f>D397</f>
        <v>38649.7</v>
      </c>
      <c r="E396" s="129">
        <f>E397</f>
        <v>38652</v>
      </c>
      <c r="F396" s="129">
        <f>F397</f>
        <v>38652</v>
      </c>
    </row>
    <row r="397" spans="1:6" ht="25.5">
      <c r="A397" s="128" t="s">
        <v>130</v>
      </c>
      <c r="B397" s="182" t="s">
        <v>137</v>
      </c>
      <c r="C397" s="132" t="s">
        <v>554</v>
      </c>
      <c r="D397" s="129">
        <f>'Прил.№10'!F589</f>
        <v>38649.7</v>
      </c>
      <c r="E397" s="129">
        <f>'Прил.№10'!G589</f>
        <v>38652</v>
      </c>
      <c r="F397" s="129">
        <f>'Прил.№10'!H589</f>
        <v>38652</v>
      </c>
    </row>
    <row r="398" spans="1:6" ht="25.5">
      <c r="A398" s="135" t="s">
        <v>811</v>
      </c>
      <c r="B398" s="162"/>
      <c r="C398" s="138" t="s">
        <v>812</v>
      </c>
      <c r="D398" s="129">
        <f>D399</f>
        <v>0</v>
      </c>
      <c r="E398" s="129">
        <f>E399</f>
        <v>0</v>
      </c>
      <c r="F398" s="129">
        <f>F399</f>
        <v>0</v>
      </c>
    </row>
    <row r="399" spans="1:6" ht="25.5">
      <c r="A399" s="135" t="s">
        <v>811</v>
      </c>
      <c r="B399" s="162">
        <v>600</v>
      </c>
      <c r="C399" s="138" t="s">
        <v>450</v>
      </c>
      <c r="D399" s="129">
        <f>'Прил.№10'!F591</f>
        <v>0</v>
      </c>
      <c r="E399" s="129">
        <f>'Прил.№10'!G591</f>
        <v>0</v>
      </c>
      <c r="F399" s="129">
        <f>'Прил.№10'!H591</f>
        <v>0</v>
      </c>
    </row>
    <row r="400" spans="1:6" ht="25.5">
      <c r="A400" s="135" t="s">
        <v>813</v>
      </c>
      <c r="B400" s="162"/>
      <c r="C400" s="138" t="s">
        <v>814</v>
      </c>
      <c r="D400" s="129">
        <f>D401</f>
        <v>0</v>
      </c>
      <c r="E400" s="129">
        <f>E401</f>
        <v>0</v>
      </c>
      <c r="F400" s="129">
        <f>F401</f>
        <v>0</v>
      </c>
    </row>
    <row r="401" spans="1:6" ht="25.5">
      <c r="A401" s="135" t="s">
        <v>813</v>
      </c>
      <c r="B401" s="162">
        <v>600</v>
      </c>
      <c r="C401" s="138" t="s">
        <v>450</v>
      </c>
      <c r="D401" s="129">
        <f>'Прил.№10'!F593</f>
        <v>0</v>
      </c>
      <c r="E401" s="129">
        <f>'Прил.№10'!G593</f>
        <v>0</v>
      </c>
      <c r="F401" s="129">
        <f>'Прил.№10'!H593</f>
        <v>0</v>
      </c>
    </row>
    <row r="402" spans="1:6" ht="12.75">
      <c r="A402" s="128" t="s">
        <v>233</v>
      </c>
      <c r="B402" s="182"/>
      <c r="C402" s="132" t="s">
        <v>538</v>
      </c>
      <c r="D402" s="129">
        <f>D403+D405+D407</f>
        <v>34531.7</v>
      </c>
      <c r="E402" s="129">
        <f>E403+E405+E407</f>
        <v>34531.7</v>
      </c>
      <c r="F402" s="129">
        <f>F403+F405+F407</f>
        <v>33431.7</v>
      </c>
    </row>
    <row r="403" spans="1:6" ht="12.75">
      <c r="A403" s="128" t="s">
        <v>234</v>
      </c>
      <c r="B403" s="182"/>
      <c r="C403" s="132" t="s">
        <v>667</v>
      </c>
      <c r="D403" s="129">
        <f>D404</f>
        <v>34359.7</v>
      </c>
      <c r="E403" s="129">
        <f>E404</f>
        <v>34531.7</v>
      </c>
      <c r="F403" s="129">
        <f>F404</f>
        <v>33431.7</v>
      </c>
    </row>
    <row r="404" spans="1:6" ht="25.5">
      <c r="A404" s="128" t="s">
        <v>234</v>
      </c>
      <c r="B404" s="182" t="s">
        <v>137</v>
      </c>
      <c r="C404" s="132" t="s">
        <v>554</v>
      </c>
      <c r="D404" s="129">
        <f>'Прил.№10'!F579</f>
        <v>34359.7</v>
      </c>
      <c r="E404" s="129">
        <f>'Прил.№10'!G579</f>
        <v>34531.7</v>
      </c>
      <c r="F404" s="129">
        <f>'Прил.№10'!H579</f>
        <v>33431.7</v>
      </c>
    </row>
    <row r="405" spans="1:6" ht="25.5">
      <c r="A405" s="128" t="s">
        <v>668</v>
      </c>
      <c r="B405" s="182"/>
      <c r="C405" s="132" t="s">
        <v>642</v>
      </c>
      <c r="D405" s="129">
        <f>D406</f>
        <v>172</v>
      </c>
      <c r="E405" s="129">
        <f>E406</f>
        <v>0</v>
      </c>
      <c r="F405" s="129">
        <f>F406</f>
        <v>0</v>
      </c>
    </row>
    <row r="406" spans="1:6" ht="24" customHeight="1">
      <c r="A406" s="128">
        <v>1210120030</v>
      </c>
      <c r="B406" s="182" t="s">
        <v>137</v>
      </c>
      <c r="C406" s="132" t="s">
        <v>554</v>
      </c>
      <c r="D406" s="129">
        <f>'Прил.№10'!F581</f>
        <v>172</v>
      </c>
      <c r="E406" s="129">
        <f>'Прил.№10'!G581</f>
        <v>0</v>
      </c>
      <c r="F406" s="129">
        <f>'Прил.№10'!H581</f>
        <v>0</v>
      </c>
    </row>
    <row r="407" spans="1:6" ht="25.5" hidden="1">
      <c r="A407" s="135" t="s">
        <v>768</v>
      </c>
      <c r="B407" s="162"/>
      <c r="C407" s="149" t="s">
        <v>52</v>
      </c>
      <c r="D407" s="129">
        <f>D408</f>
        <v>0</v>
      </c>
      <c r="E407" s="129">
        <f>E408</f>
        <v>0</v>
      </c>
      <c r="F407" s="129">
        <f>F408</f>
        <v>0</v>
      </c>
    </row>
    <row r="408" spans="1:6" ht="25.5" hidden="1">
      <c r="A408" s="135" t="s">
        <v>768</v>
      </c>
      <c r="B408" s="162">
        <v>600</v>
      </c>
      <c r="C408" s="138" t="s">
        <v>478</v>
      </c>
      <c r="D408" s="129">
        <f>'Прил.№10'!F583</f>
        <v>0</v>
      </c>
      <c r="E408" s="129">
        <f>'Прил.№10'!G583</f>
        <v>0</v>
      </c>
      <c r="F408" s="129">
        <f>'Прил.№10'!H583</f>
        <v>0</v>
      </c>
    </row>
    <row r="409" spans="1:6" ht="51">
      <c r="A409" s="161" t="s">
        <v>771</v>
      </c>
      <c r="B409" s="162"/>
      <c r="C409" s="149" t="s">
        <v>769</v>
      </c>
      <c r="D409" s="129">
        <f>D410</f>
        <v>0</v>
      </c>
      <c r="E409" s="129">
        <f>E410</f>
        <v>0</v>
      </c>
      <c r="F409" s="129">
        <f>F410</f>
        <v>0</v>
      </c>
    </row>
    <row r="410" spans="1:6" ht="25.5">
      <c r="A410" s="161" t="s">
        <v>771</v>
      </c>
      <c r="B410" s="162">
        <v>600</v>
      </c>
      <c r="C410" s="138" t="s">
        <v>450</v>
      </c>
      <c r="D410" s="129">
        <f>'Прил.№10'!F586</f>
        <v>0</v>
      </c>
      <c r="E410" s="129">
        <f>'Прил.№10'!G586</f>
        <v>0</v>
      </c>
      <c r="F410" s="129">
        <f>'Прил.№10'!H586</f>
        <v>0</v>
      </c>
    </row>
    <row r="411" spans="1:6" ht="25.5">
      <c r="A411" s="128" t="s">
        <v>669</v>
      </c>
      <c r="B411" s="182"/>
      <c r="C411" s="132" t="s">
        <v>670</v>
      </c>
      <c r="D411" s="129">
        <f>D412</f>
        <v>114755.6</v>
      </c>
      <c r="E411" s="129">
        <f>E412</f>
        <v>115115.1</v>
      </c>
      <c r="F411" s="129">
        <f>F412</f>
        <v>114115.1</v>
      </c>
    </row>
    <row r="412" spans="1:6" ht="25.5">
      <c r="A412" s="128" t="s">
        <v>671</v>
      </c>
      <c r="B412" s="182"/>
      <c r="C412" s="132" t="s">
        <v>672</v>
      </c>
      <c r="D412" s="129">
        <f>D413+D427</f>
        <v>114755.6</v>
      </c>
      <c r="E412" s="129">
        <f>E413+E427</f>
        <v>115115.1</v>
      </c>
      <c r="F412" s="129">
        <f>F413+F427</f>
        <v>114115.1</v>
      </c>
    </row>
    <row r="413" spans="1:6" ht="12.75">
      <c r="A413" s="128" t="s">
        <v>675</v>
      </c>
      <c r="B413" s="182"/>
      <c r="C413" s="132" t="s">
        <v>538</v>
      </c>
      <c r="D413" s="129">
        <f>D414+D420+D416+D418</f>
        <v>32823.8</v>
      </c>
      <c r="E413" s="129">
        <f>E414+E420+E416+E418</f>
        <v>32823.8</v>
      </c>
      <c r="F413" s="129">
        <f>F414+F420+F416+F418</f>
        <v>31823.800000000003</v>
      </c>
    </row>
    <row r="414" spans="1:6" ht="12.75">
      <c r="A414" s="128" t="s">
        <v>676</v>
      </c>
      <c r="B414" s="182"/>
      <c r="C414" s="132" t="s">
        <v>667</v>
      </c>
      <c r="D414" s="129">
        <f>D415</f>
        <v>22286.4</v>
      </c>
      <c r="E414" s="129">
        <f>E415</f>
        <v>23171.4</v>
      </c>
      <c r="F414" s="129">
        <f>F415</f>
        <v>22171.4</v>
      </c>
    </row>
    <row r="415" spans="1:6" ht="25.5">
      <c r="A415" s="128" t="s">
        <v>676</v>
      </c>
      <c r="B415" s="182" t="s">
        <v>137</v>
      </c>
      <c r="C415" s="132" t="s">
        <v>554</v>
      </c>
      <c r="D415" s="129">
        <f>'Прил.№10'!F600</f>
        <v>22286.4</v>
      </c>
      <c r="E415" s="129">
        <f>'Прил.№10'!G600</f>
        <v>23171.4</v>
      </c>
      <c r="F415" s="129">
        <f>'Прил.№10'!H600</f>
        <v>22171.4</v>
      </c>
    </row>
    <row r="416" spans="1:6" ht="12.75">
      <c r="A416" s="161">
        <v>1220120030</v>
      </c>
      <c r="B416" s="162"/>
      <c r="C416" s="138" t="s">
        <v>229</v>
      </c>
      <c r="D416" s="129">
        <f>D417</f>
        <v>885</v>
      </c>
      <c r="E416" s="129">
        <f>E417</f>
        <v>0</v>
      </c>
      <c r="F416" s="129">
        <f>F417</f>
        <v>0</v>
      </c>
    </row>
    <row r="417" spans="1:6" ht="22.5" customHeight="1">
      <c r="A417" s="161">
        <v>1220120030</v>
      </c>
      <c r="B417" s="162">
        <v>600</v>
      </c>
      <c r="C417" s="138" t="s">
        <v>450</v>
      </c>
      <c r="D417" s="129">
        <f>'Прил.№10'!F602</f>
        <v>885</v>
      </c>
      <c r="E417" s="129">
        <f>'Прил.№10'!G602</f>
        <v>0</v>
      </c>
      <c r="F417" s="129">
        <f>'Прил.№10'!H602</f>
        <v>0</v>
      </c>
    </row>
    <row r="418" spans="1:6" ht="25.5" hidden="1">
      <c r="A418" s="161">
        <v>1220120830</v>
      </c>
      <c r="B418" s="162"/>
      <c r="C418" s="138" t="s">
        <v>52</v>
      </c>
      <c r="D418" s="129">
        <f>D419</f>
        <v>0</v>
      </c>
      <c r="E418" s="129">
        <f>E419</f>
        <v>0</v>
      </c>
      <c r="F418" s="129">
        <f>F419</f>
        <v>0</v>
      </c>
    </row>
    <row r="419" spans="1:6" ht="12.75" hidden="1">
      <c r="A419" s="161">
        <v>1220120830</v>
      </c>
      <c r="B419" s="136" t="s">
        <v>135</v>
      </c>
      <c r="C419" s="137" t="s">
        <v>136</v>
      </c>
      <c r="D419" s="129">
        <f>'Прил.№10'!F604</f>
        <v>0</v>
      </c>
      <c r="E419" s="129">
        <f>'Прил.№10'!G604</f>
        <v>0</v>
      </c>
      <c r="F419" s="129">
        <f>'Прил.№10'!H604</f>
        <v>0</v>
      </c>
    </row>
    <row r="420" spans="1:6" ht="38.25">
      <c r="A420" s="161" t="s">
        <v>307</v>
      </c>
      <c r="B420" s="162"/>
      <c r="C420" s="138" t="s">
        <v>417</v>
      </c>
      <c r="D420" s="129">
        <f>D421+D423+D425</f>
        <v>9652.400000000001</v>
      </c>
      <c r="E420" s="129">
        <f>E421+E423+E425</f>
        <v>9652.400000000001</v>
      </c>
      <c r="F420" s="129">
        <f>F421+F423+F425</f>
        <v>9652.400000000001</v>
      </c>
    </row>
    <row r="421" spans="1:6" ht="25.5">
      <c r="A421" s="128" t="s">
        <v>390</v>
      </c>
      <c r="B421" s="182"/>
      <c r="C421" s="132" t="s">
        <v>677</v>
      </c>
      <c r="D421" s="129">
        <f>D422</f>
        <v>1607.8</v>
      </c>
      <c r="E421" s="129">
        <f>E422</f>
        <v>1607.8</v>
      </c>
      <c r="F421" s="129">
        <f>F422</f>
        <v>1607.8</v>
      </c>
    </row>
    <row r="422" spans="1:6" ht="25.5">
      <c r="A422" s="128" t="s">
        <v>390</v>
      </c>
      <c r="B422" s="182" t="s">
        <v>137</v>
      </c>
      <c r="C422" s="132" t="s">
        <v>554</v>
      </c>
      <c r="D422" s="129">
        <f>'Прил.№10'!F607</f>
        <v>1607.8</v>
      </c>
      <c r="E422" s="129">
        <f>'Прил.№10'!G607</f>
        <v>1607.8</v>
      </c>
      <c r="F422" s="129">
        <f>'Прил.№10'!H607</f>
        <v>1607.8</v>
      </c>
    </row>
    <row r="423" spans="1:6" ht="25.5">
      <c r="A423" s="128" t="s">
        <v>391</v>
      </c>
      <c r="B423" s="182"/>
      <c r="C423" s="132" t="s">
        <v>678</v>
      </c>
      <c r="D423" s="129">
        <f>D424</f>
        <v>5554.6</v>
      </c>
      <c r="E423" s="129">
        <f>E424</f>
        <v>5554.6</v>
      </c>
      <c r="F423" s="129">
        <f>F424</f>
        <v>5554.6</v>
      </c>
    </row>
    <row r="424" spans="1:6" ht="25.5">
      <c r="A424" s="128" t="s">
        <v>391</v>
      </c>
      <c r="B424" s="182" t="s">
        <v>137</v>
      </c>
      <c r="C424" s="132" t="s">
        <v>554</v>
      </c>
      <c r="D424" s="129">
        <f>'Прил.№10'!F609</f>
        <v>5554.6</v>
      </c>
      <c r="E424" s="129">
        <f>'Прил.№10'!G609</f>
        <v>5554.6</v>
      </c>
      <c r="F424" s="129">
        <f>'Прил.№10'!H609</f>
        <v>5554.6</v>
      </c>
    </row>
    <row r="425" spans="1:6" ht="38.25">
      <c r="A425" s="161" t="s">
        <v>743</v>
      </c>
      <c r="B425" s="162"/>
      <c r="C425" s="149" t="s">
        <v>744</v>
      </c>
      <c r="D425" s="129">
        <f>D426</f>
        <v>2490</v>
      </c>
      <c r="E425" s="129">
        <f>E426</f>
        <v>2490</v>
      </c>
      <c r="F425" s="129">
        <f>F426</f>
        <v>2490</v>
      </c>
    </row>
    <row r="426" spans="1:6" ht="25.5">
      <c r="A426" s="161" t="s">
        <v>743</v>
      </c>
      <c r="B426" s="162">
        <v>600</v>
      </c>
      <c r="C426" s="138" t="s">
        <v>450</v>
      </c>
      <c r="D426" s="129">
        <f>'Прил.№10'!F611</f>
        <v>2490</v>
      </c>
      <c r="E426" s="129">
        <f>'Прил.№10'!G611</f>
        <v>2490</v>
      </c>
      <c r="F426" s="129">
        <f>'Прил.№10'!H611</f>
        <v>2490</v>
      </c>
    </row>
    <row r="427" spans="1:6" ht="25.5">
      <c r="A427" s="128" t="s">
        <v>673</v>
      </c>
      <c r="B427" s="182"/>
      <c r="C427" s="132" t="s">
        <v>563</v>
      </c>
      <c r="D427" s="129">
        <f>D434+D428+D430+D432</f>
        <v>81931.8</v>
      </c>
      <c r="E427" s="129">
        <f>E434+E428+E430+E432</f>
        <v>82291.3</v>
      </c>
      <c r="F427" s="129">
        <f>F434+F428+F430+F432</f>
        <v>82291.3</v>
      </c>
    </row>
    <row r="428" spans="1:6" ht="38.25">
      <c r="A428" s="161">
        <v>1220110230</v>
      </c>
      <c r="B428" s="162"/>
      <c r="C428" s="149" t="s">
        <v>782</v>
      </c>
      <c r="D428" s="129">
        <f>D429</f>
        <v>1261</v>
      </c>
      <c r="E428" s="129">
        <f>E429</f>
        <v>1261</v>
      </c>
      <c r="F428" s="129">
        <f>F429</f>
        <v>1261</v>
      </c>
    </row>
    <row r="429" spans="1:6" ht="25.5">
      <c r="A429" s="161">
        <v>1220110230</v>
      </c>
      <c r="B429" s="162">
        <v>600</v>
      </c>
      <c r="C429" s="138" t="s">
        <v>450</v>
      </c>
      <c r="D429" s="129">
        <f>'Прил.№10'!F617</f>
        <v>1261</v>
      </c>
      <c r="E429" s="129">
        <f>'Прил.№10'!G617</f>
        <v>1261</v>
      </c>
      <c r="F429" s="129">
        <f>'Прил.№10'!H617</f>
        <v>1261</v>
      </c>
    </row>
    <row r="430" spans="1:6" ht="25.5">
      <c r="A430" s="161">
        <v>1220110250</v>
      </c>
      <c r="B430" s="192"/>
      <c r="C430" s="138" t="s">
        <v>815</v>
      </c>
      <c r="D430" s="129">
        <f>D431</f>
        <v>2129.1</v>
      </c>
      <c r="E430" s="129">
        <f>E431</f>
        <v>2129.1</v>
      </c>
      <c r="F430" s="129">
        <f>F431</f>
        <v>2129.1</v>
      </c>
    </row>
    <row r="431" spans="1:6" ht="25.5">
      <c r="A431" s="161">
        <v>1220110250</v>
      </c>
      <c r="B431" s="192">
        <v>600</v>
      </c>
      <c r="C431" s="138" t="s">
        <v>450</v>
      </c>
      <c r="D431" s="129">
        <f>'Прил.№10'!F619</f>
        <v>2129.1</v>
      </c>
      <c r="E431" s="129">
        <f>'Прил.№10'!G619</f>
        <v>2129.1</v>
      </c>
      <c r="F431" s="129">
        <f>'Прил.№10'!H619</f>
        <v>2129.1</v>
      </c>
    </row>
    <row r="432" spans="1:6" ht="25.5">
      <c r="A432" s="161">
        <v>1220110440</v>
      </c>
      <c r="B432" s="192"/>
      <c r="C432" s="138" t="s">
        <v>816</v>
      </c>
      <c r="D432" s="129">
        <f>D433</f>
        <v>0</v>
      </c>
      <c r="E432" s="129">
        <f>E433</f>
        <v>0</v>
      </c>
      <c r="F432" s="129">
        <f>F433</f>
        <v>0</v>
      </c>
    </row>
    <row r="433" spans="1:6" ht="25.5">
      <c r="A433" s="161">
        <v>1220110440</v>
      </c>
      <c r="B433" s="192">
        <v>600</v>
      </c>
      <c r="C433" s="138" t="s">
        <v>450</v>
      </c>
      <c r="D433" s="129">
        <f>'Прил.№10'!F621</f>
        <v>0</v>
      </c>
      <c r="E433" s="129">
        <f>'Прил.№10'!G621</f>
        <v>0</v>
      </c>
      <c r="F433" s="129">
        <f>'Прил.№10'!H621</f>
        <v>0</v>
      </c>
    </row>
    <row r="434" spans="1:6" ht="76.5">
      <c r="A434" s="128" t="s">
        <v>674</v>
      </c>
      <c r="B434" s="182"/>
      <c r="C434" s="155" t="s">
        <v>132</v>
      </c>
      <c r="D434" s="129">
        <f>D435</f>
        <v>78541.7</v>
      </c>
      <c r="E434" s="129">
        <f>E435</f>
        <v>78901.2</v>
      </c>
      <c r="F434" s="129">
        <f>F435</f>
        <v>78901.2</v>
      </c>
    </row>
    <row r="435" spans="1:6" ht="25.5">
      <c r="A435" s="128" t="s">
        <v>674</v>
      </c>
      <c r="B435" s="182" t="s">
        <v>137</v>
      </c>
      <c r="C435" s="132" t="s">
        <v>554</v>
      </c>
      <c r="D435" s="129">
        <f>'Прил.№10'!F623</f>
        <v>78541.7</v>
      </c>
      <c r="E435" s="129">
        <f>'Прил.№10'!G623</f>
        <v>78901.2</v>
      </c>
      <c r="F435" s="129">
        <f>'Прил.№10'!H623</f>
        <v>78901.2</v>
      </c>
    </row>
    <row r="436" spans="1:6" ht="25.5">
      <c r="A436" s="128" t="s">
        <v>938</v>
      </c>
      <c r="B436" s="182"/>
      <c r="C436" s="132" t="s">
        <v>939</v>
      </c>
      <c r="D436" s="129">
        <f>D437+D450</f>
        <v>6673.4</v>
      </c>
      <c r="E436" s="129">
        <f>E437+E450</f>
        <v>6673.4</v>
      </c>
      <c r="F436" s="129">
        <f>F437+F450</f>
        <v>6373.4</v>
      </c>
    </row>
    <row r="437" spans="1:6" ht="25.5">
      <c r="A437" s="128" t="s">
        <v>940</v>
      </c>
      <c r="B437" s="182"/>
      <c r="C437" s="132" t="s">
        <v>941</v>
      </c>
      <c r="D437" s="129">
        <f>D438+D444+D447</f>
        <v>6515.799999999999</v>
      </c>
      <c r="E437" s="129">
        <f>E438+E444+E447</f>
        <v>6515.799999999999</v>
      </c>
      <c r="F437" s="129">
        <f>F438+F444+F447</f>
        <v>6215.799999999999</v>
      </c>
    </row>
    <row r="438" spans="1:6" ht="12.75">
      <c r="A438" s="128" t="s">
        <v>679</v>
      </c>
      <c r="B438" s="182"/>
      <c r="C438" s="132" t="s">
        <v>538</v>
      </c>
      <c r="D438" s="129">
        <f>D439+D441</f>
        <v>4902.4</v>
      </c>
      <c r="E438" s="129">
        <f>E439+E441</f>
        <v>4902.4</v>
      </c>
      <c r="F438" s="129">
        <f>F439+F441</f>
        <v>4602.4</v>
      </c>
    </row>
    <row r="439" spans="1:6" ht="12.75">
      <c r="A439" s="128" t="s">
        <v>680</v>
      </c>
      <c r="B439" s="182"/>
      <c r="C439" s="132" t="s">
        <v>667</v>
      </c>
      <c r="D439" s="129">
        <f>D440</f>
        <v>4902.4</v>
      </c>
      <c r="E439" s="129">
        <f>E440</f>
        <v>4902.4</v>
      </c>
      <c r="F439" s="129">
        <f>F440</f>
        <v>4602.4</v>
      </c>
    </row>
    <row r="440" spans="1:6" ht="24.75" customHeight="1">
      <c r="A440" s="128" t="s">
        <v>680</v>
      </c>
      <c r="B440" s="182" t="s">
        <v>137</v>
      </c>
      <c r="C440" s="132" t="s">
        <v>554</v>
      </c>
      <c r="D440" s="129">
        <f>'Прил.№10'!F630</f>
        <v>4902.4</v>
      </c>
      <c r="E440" s="129">
        <f>'Прил.№10'!G630</f>
        <v>4902.4</v>
      </c>
      <c r="F440" s="129">
        <f>'Прил.№10'!H630</f>
        <v>4602.4</v>
      </c>
    </row>
    <row r="441" spans="1:6" ht="12.75" hidden="1">
      <c r="A441" s="161">
        <v>1230120030</v>
      </c>
      <c r="B441" s="192"/>
      <c r="C441" s="149" t="s">
        <v>333</v>
      </c>
      <c r="D441" s="129">
        <f aca="true" t="shared" si="57" ref="D441:F442">D442</f>
        <v>0</v>
      </c>
      <c r="E441" s="129">
        <f t="shared" si="57"/>
        <v>0</v>
      </c>
      <c r="F441" s="129">
        <f t="shared" si="57"/>
        <v>0</v>
      </c>
    </row>
    <row r="442" spans="1:6" ht="12.75" hidden="1">
      <c r="A442" s="161">
        <v>1230120030</v>
      </c>
      <c r="B442" s="192"/>
      <c r="C442" s="138" t="s">
        <v>229</v>
      </c>
      <c r="D442" s="129">
        <f t="shared" si="57"/>
        <v>0</v>
      </c>
      <c r="E442" s="129">
        <f t="shared" si="57"/>
        <v>0</v>
      </c>
      <c r="F442" s="129">
        <f t="shared" si="57"/>
        <v>0</v>
      </c>
    </row>
    <row r="443" spans="1:6" ht="25.5" hidden="1">
      <c r="A443" s="161">
        <v>1230120030</v>
      </c>
      <c r="B443" s="192">
        <v>600</v>
      </c>
      <c r="C443" s="138" t="s">
        <v>478</v>
      </c>
      <c r="D443" s="129">
        <f>'Прил.№10'!F633</f>
        <v>0</v>
      </c>
      <c r="E443" s="129">
        <f>'Прил.№10'!G633</f>
        <v>0</v>
      </c>
      <c r="F443" s="129">
        <f>'Прил.№10'!H633</f>
        <v>0</v>
      </c>
    </row>
    <row r="444" spans="1:6" ht="38.25">
      <c r="A444" s="135" t="s">
        <v>850</v>
      </c>
      <c r="B444" s="136"/>
      <c r="C444" s="138" t="s">
        <v>417</v>
      </c>
      <c r="D444" s="129">
        <f aca="true" t="shared" si="58" ref="D444:F445">D445</f>
        <v>16</v>
      </c>
      <c r="E444" s="129">
        <f t="shared" si="58"/>
        <v>16</v>
      </c>
      <c r="F444" s="129">
        <f t="shared" si="58"/>
        <v>16</v>
      </c>
    </row>
    <row r="445" spans="1:6" ht="38.25">
      <c r="A445" s="135" t="s">
        <v>851</v>
      </c>
      <c r="B445" s="136"/>
      <c r="C445" s="137" t="s">
        <v>849</v>
      </c>
      <c r="D445" s="129">
        <f t="shared" si="58"/>
        <v>16</v>
      </c>
      <c r="E445" s="129">
        <f t="shared" si="58"/>
        <v>16</v>
      </c>
      <c r="F445" s="129">
        <f t="shared" si="58"/>
        <v>16</v>
      </c>
    </row>
    <row r="446" spans="1:6" ht="25.5">
      <c r="A446" s="135" t="s">
        <v>851</v>
      </c>
      <c r="B446" s="136" t="s">
        <v>137</v>
      </c>
      <c r="C446" s="138" t="s">
        <v>450</v>
      </c>
      <c r="D446" s="129">
        <f>'Прил.№10'!F636</f>
        <v>16</v>
      </c>
      <c r="E446" s="129">
        <f>'Прил.№10'!G636</f>
        <v>16</v>
      </c>
      <c r="F446" s="129">
        <f>'Прил.№10'!H636</f>
        <v>16</v>
      </c>
    </row>
    <row r="447" spans="1:6" ht="24" customHeight="1">
      <c r="A447" s="161">
        <v>1230110000</v>
      </c>
      <c r="B447" s="162"/>
      <c r="C447" s="137" t="s">
        <v>373</v>
      </c>
      <c r="D447" s="129">
        <f aca="true" t="shared" si="59" ref="D447:F448">D448</f>
        <v>1597.4</v>
      </c>
      <c r="E447" s="129">
        <f t="shared" si="59"/>
        <v>1597.4</v>
      </c>
      <c r="F447" s="129">
        <f t="shared" si="59"/>
        <v>1597.4</v>
      </c>
    </row>
    <row r="448" spans="1:6" ht="47.25" customHeight="1">
      <c r="A448" s="161">
        <v>1230110690</v>
      </c>
      <c r="B448" s="162"/>
      <c r="C448" s="138" t="s">
        <v>817</v>
      </c>
      <c r="D448" s="129">
        <f t="shared" si="59"/>
        <v>1597.4</v>
      </c>
      <c r="E448" s="129">
        <f t="shared" si="59"/>
        <v>1597.4</v>
      </c>
      <c r="F448" s="129">
        <f t="shared" si="59"/>
        <v>1597.4</v>
      </c>
    </row>
    <row r="449" spans="1:6" ht="25.5">
      <c r="A449" s="161">
        <v>1230110690</v>
      </c>
      <c r="B449" s="192">
        <v>600</v>
      </c>
      <c r="C449" s="138" t="s">
        <v>478</v>
      </c>
      <c r="D449" s="129">
        <f>'Прил.№10'!F639</f>
        <v>1597.4</v>
      </c>
      <c r="E449" s="129">
        <f>'Прил.№10'!G639</f>
        <v>1597.4</v>
      </c>
      <c r="F449" s="129">
        <f>'Прил.№10'!H639</f>
        <v>1597.4</v>
      </c>
    </row>
    <row r="450" spans="1:6" s="8" customFormat="1" ht="38.25">
      <c r="A450" s="151" t="s">
        <v>681</v>
      </c>
      <c r="B450" s="189"/>
      <c r="C450" s="152" t="s">
        <v>682</v>
      </c>
      <c r="D450" s="129">
        <f>D451+D454+D457</f>
        <v>157.6</v>
      </c>
      <c r="E450" s="129">
        <f>E451+E454+E457</f>
        <v>157.6</v>
      </c>
      <c r="F450" s="129">
        <f>F451+F454+F457</f>
        <v>157.6</v>
      </c>
    </row>
    <row r="451" spans="1:6" ht="12.75">
      <c r="A451" s="128" t="s">
        <v>683</v>
      </c>
      <c r="B451" s="182"/>
      <c r="C451" s="132" t="s">
        <v>538</v>
      </c>
      <c r="D451" s="129">
        <f aca="true" t="shared" si="60" ref="D451:F452">D452</f>
        <v>90</v>
      </c>
      <c r="E451" s="129">
        <f t="shared" si="60"/>
        <v>90</v>
      </c>
      <c r="F451" s="129">
        <f t="shared" si="60"/>
        <v>90</v>
      </c>
    </row>
    <row r="452" spans="1:6" ht="25.5">
      <c r="A452" s="128" t="s">
        <v>684</v>
      </c>
      <c r="B452" s="182"/>
      <c r="C452" s="132" t="s">
        <v>685</v>
      </c>
      <c r="D452" s="129">
        <f t="shared" si="60"/>
        <v>90</v>
      </c>
      <c r="E452" s="129">
        <f t="shared" si="60"/>
        <v>90</v>
      </c>
      <c r="F452" s="129">
        <f t="shared" si="60"/>
        <v>90</v>
      </c>
    </row>
    <row r="453" spans="1:6" ht="25.5">
      <c r="A453" s="128" t="s">
        <v>684</v>
      </c>
      <c r="B453" s="182" t="s">
        <v>95</v>
      </c>
      <c r="C453" s="132" t="s">
        <v>540</v>
      </c>
      <c r="D453" s="129">
        <f>'Прил.№10'!F665</f>
        <v>90</v>
      </c>
      <c r="E453" s="129">
        <f>'Прил.№10'!G665</f>
        <v>90</v>
      </c>
      <c r="F453" s="129">
        <f>'Прил.№10'!H665</f>
        <v>90</v>
      </c>
    </row>
    <row r="454" spans="1:6" ht="25.5">
      <c r="A454" s="161">
        <v>1230210000</v>
      </c>
      <c r="B454" s="136"/>
      <c r="C454" s="137" t="s">
        <v>373</v>
      </c>
      <c r="D454" s="129">
        <f aca="true" t="shared" si="61" ref="D454:F455">D455</f>
        <v>57.6</v>
      </c>
      <c r="E454" s="129">
        <f t="shared" si="61"/>
        <v>57.6</v>
      </c>
      <c r="F454" s="129">
        <f t="shared" si="61"/>
        <v>57.6</v>
      </c>
    </row>
    <row r="455" spans="1:6" ht="25.5">
      <c r="A455" s="161">
        <v>1230211080</v>
      </c>
      <c r="B455" s="136"/>
      <c r="C455" s="138" t="s">
        <v>806</v>
      </c>
      <c r="D455" s="129">
        <f t="shared" si="61"/>
        <v>57.6</v>
      </c>
      <c r="E455" s="129">
        <f t="shared" si="61"/>
        <v>57.6</v>
      </c>
      <c r="F455" s="129">
        <f t="shared" si="61"/>
        <v>57.6</v>
      </c>
    </row>
    <row r="456" spans="1:6" ht="25.5">
      <c r="A456" s="161">
        <v>1230211080</v>
      </c>
      <c r="B456" s="136" t="s">
        <v>95</v>
      </c>
      <c r="C456" s="138" t="s">
        <v>533</v>
      </c>
      <c r="D456" s="129">
        <f>'Прил.№10'!F668</f>
        <v>57.6</v>
      </c>
      <c r="E456" s="129">
        <f>'Прил.№10'!G668</f>
        <v>57.6</v>
      </c>
      <c r="F456" s="129">
        <f>'Прил.№10'!H668</f>
        <v>57.6</v>
      </c>
    </row>
    <row r="457" spans="1:6" ht="38.25">
      <c r="A457" s="161" t="s">
        <v>804</v>
      </c>
      <c r="B457" s="136"/>
      <c r="C457" s="138" t="s">
        <v>417</v>
      </c>
      <c r="D457" s="129">
        <f aca="true" t="shared" si="62" ref="D457:F458">D458</f>
        <v>10</v>
      </c>
      <c r="E457" s="129">
        <f t="shared" si="62"/>
        <v>10</v>
      </c>
      <c r="F457" s="129">
        <f t="shared" si="62"/>
        <v>10</v>
      </c>
    </row>
    <row r="458" spans="1:6" ht="25.5">
      <c r="A458" s="161" t="s">
        <v>805</v>
      </c>
      <c r="B458" s="136"/>
      <c r="C458" s="138" t="s">
        <v>807</v>
      </c>
      <c r="D458" s="129">
        <f t="shared" si="62"/>
        <v>10</v>
      </c>
      <c r="E458" s="129">
        <f t="shared" si="62"/>
        <v>10</v>
      </c>
      <c r="F458" s="129">
        <f t="shared" si="62"/>
        <v>10</v>
      </c>
    </row>
    <row r="459" spans="1:6" ht="25.5">
      <c r="A459" s="161" t="s">
        <v>805</v>
      </c>
      <c r="B459" s="136" t="s">
        <v>95</v>
      </c>
      <c r="C459" s="138" t="s">
        <v>533</v>
      </c>
      <c r="D459" s="129">
        <f>'Прил.№10'!F671</f>
        <v>10</v>
      </c>
      <c r="E459" s="129">
        <f>'Прил.№10'!G671</f>
        <v>10</v>
      </c>
      <c r="F459" s="129">
        <f>'Прил.№10'!H671</f>
        <v>10</v>
      </c>
    </row>
    <row r="460" spans="1:6" ht="25.5">
      <c r="A460" s="128" t="s">
        <v>146</v>
      </c>
      <c r="B460" s="182"/>
      <c r="C460" s="132" t="s">
        <v>687</v>
      </c>
      <c r="D460" s="129">
        <f>D461+D465</f>
        <v>4988</v>
      </c>
      <c r="E460" s="129">
        <f>E461+E465</f>
        <v>5018</v>
      </c>
      <c r="F460" s="129">
        <f>F461+F465</f>
        <v>5018</v>
      </c>
    </row>
    <row r="461" spans="1:6" ht="25.5">
      <c r="A461" s="128" t="s">
        <v>688</v>
      </c>
      <c r="B461" s="182"/>
      <c r="C461" s="132" t="s">
        <v>689</v>
      </c>
      <c r="D461" s="129">
        <f>D462</f>
        <v>90</v>
      </c>
      <c r="E461" s="129">
        <f aca="true" t="shared" si="63" ref="E461:F463">E462</f>
        <v>120</v>
      </c>
      <c r="F461" s="129">
        <f t="shared" si="63"/>
        <v>120</v>
      </c>
    </row>
    <row r="462" spans="1:6" ht="12.75">
      <c r="A462" s="128" t="s">
        <v>690</v>
      </c>
      <c r="B462" s="182"/>
      <c r="C462" s="132" t="s">
        <v>538</v>
      </c>
      <c r="D462" s="129">
        <f>D463</f>
        <v>90</v>
      </c>
      <c r="E462" s="129">
        <f t="shared" si="63"/>
        <v>120</v>
      </c>
      <c r="F462" s="129">
        <f t="shared" si="63"/>
        <v>120</v>
      </c>
    </row>
    <row r="463" spans="1:6" ht="25.5">
      <c r="A463" s="128" t="s">
        <v>691</v>
      </c>
      <c r="B463" s="182"/>
      <c r="C463" s="132" t="s">
        <v>692</v>
      </c>
      <c r="D463" s="129">
        <f>D464</f>
        <v>90</v>
      </c>
      <c r="E463" s="129">
        <f t="shared" si="63"/>
        <v>120</v>
      </c>
      <c r="F463" s="129">
        <f t="shared" si="63"/>
        <v>120</v>
      </c>
    </row>
    <row r="464" spans="1:6" ht="25.5">
      <c r="A464" s="128" t="s">
        <v>691</v>
      </c>
      <c r="B464" s="182" t="s">
        <v>137</v>
      </c>
      <c r="C464" s="132" t="s">
        <v>554</v>
      </c>
      <c r="D464" s="129">
        <f>'Прил.№10'!F646</f>
        <v>90</v>
      </c>
      <c r="E464" s="129">
        <f>'Прил.№10'!G646</f>
        <v>120</v>
      </c>
      <c r="F464" s="129">
        <f>'Прил.№10'!H646</f>
        <v>120</v>
      </c>
    </row>
    <row r="465" spans="1:6" ht="38.25">
      <c r="A465" s="128" t="s">
        <v>147</v>
      </c>
      <c r="B465" s="182"/>
      <c r="C465" s="132" t="s">
        <v>693</v>
      </c>
      <c r="D465" s="129">
        <f>D466+D469</f>
        <v>4898</v>
      </c>
      <c r="E465" s="129">
        <f>E466+E469</f>
        <v>4898</v>
      </c>
      <c r="F465" s="129">
        <f>F466+F469</f>
        <v>4898</v>
      </c>
    </row>
    <row r="466" spans="1:6" ht="25.5">
      <c r="A466" s="128" t="s">
        <v>694</v>
      </c>
      <c r="B466" s="182"/>
      <c r="C466" s="132" t="s">
        <v>563</v>
      </c>
      <c r="D466" s="129">
        <f aca="true" t="shared" si="64" ref="D466:F467">D467</f>
        <v>4878</v>
      </c>
      <c r="E466" s="129">
        <f t="shared" si="64"/>
        <v>4878</v>
      </c>
      <c r="F466" s="129">
        <f t="shared" si="64"/>
        <v>4878</v>
      </c>
    </row>
    <row r="467" spans="1:6" ht="63.75">
      <c r="A467" s="128" t="s">
        <v>695</v>
      </c>
      <c r="B467" s="182"/>
      <c r="C467" s="132" t="s">
        <v>696</v>
      </c>
      <c r="D467" s="129">
        <f t="shared" si="64"/>
        <v>4878</v>
      </c>
      <c r="E467" s="129">
        <f t="shared" si="64"/>
        <v>4878</v>
      </c>
      <c r="F467" s="129">
        <f t="shared" si="64"/>
        <v>4878</v>
      </c>
    </row>
    <row r="468" spans="1:6" ht="12.75">
      <c r="A468" s="128" t="s">
        <v>695</v>
      </c>
      <c r="B468" s="182" t="s">
        <v>164</v>
      </c>
      <c r="C468" s="132" t="s">
        <v>549</v>
      </c>
      <c r="D468" s="129">
        <f>'Прил.№10'!F239</f>
        <v>4878</v>
      </c>
      <c r="E468" s="129">
        <f>'Прил.№10'!G239</f>
        <v>4878</v>
      </c>
      <c r="F468" s="129">
        <f>'Прил.№10'!H239</f>
        <v>4878</v>
      </c>
    </row>
    <row r="469" spans="1:6" ht="12.75">
      <c r="A469" s="151" t="s">
        <v>148</v>
      </c>
      <c r="B469" s="189"/>
      <c r="C469" s="152" t="s">
        <v>538</v>
      </c>
      <c r="D469" s="129">
        <f aca="true" t="shared" si="65" ref="D469:F470">D470</f>
        <v>20</v>
      </c>
      <c r="E469" s="129">
        <f t="shared" si="65"/>
        <v>20</v>
      </c>
      <c r="F469" s="129">
        <f t="shared" si="65"/>
        <v>20</v>
      </c>
    </row>
    <row r="470" spans="1:6" s="8" customFormat="1" ht="25.5">
      <c r="A470" s="151" t="s">
        <v>149</v>
      </c>
      <c r="B470" s="189"/>
      <c r="C470" s="152" t="s">
        <v>697</v>
      </c>
      <c r="D470" s="129">
        <f t="shared" si="65"/>
        <v>20</v>
      </c>
      <c r="E470" s="129">
        <f t="shared" si="65"/>
        <v>20</v>
      </c>
      <c r="F470" s="129">
        <f t="shared" si="65"/>
        <v>20</v>
      </c>
    </row>
    <row r="471" spans="1:6" ht="25.5">
      <c r="A471" s="128" t="s">
        <v>149</v>
      </c>
      <c r="B471" s="182" t="s">
        <v>95</v>
      </c>
      <c r="C471" s="132" t="s">
        <v>540</v>
      </c>
      <c r="D471" s="129">
        <f>'Прил.№10'!F676</f>
        <v>20</v>
      </c>
      <c r="E471" s="129">
        <f>'Прил.№10'!G676</f>
        <v>20</v>
      </c>
      <c r="F471" s="129">
        <f>'Прил.№10'!H676</f>
        <v>20</v>
      </c>
    </row>
    <row r="472" spans="1:6" ht="25.5">
      <c r="A472" s="128" t="s">
        <v>698</v>
      </c>
      <c r="B472" s="182"/>
      <c r="C472" s="132" t="s">
        <v>699</v>
      </c>
      <c r="D472" s="129">
        <f>D473+D482</f>
        <v>1218.1</v>
      </c>
      <c r="E472" s="129">
        <f>E473+E482</f>
        <v>1218.1</v>
      </c>
      <c r="F472" s="129">
        <f>F473+F482</f>
        <v>1168.1</v>
      </c>
    </row>
    <row r="473" spans="1:6" ht="25.5">
      <c r="A473" s="128" t="s">
        <v>700</v>
      </c>
      <c r="B473" s="182"/>
      <c r="C473" s="132" t="s">
        <v>701</v>
      </c>
      <c r="D473" s="129">
        <f>D474+D478</f>
        <v>1068.1</v>
      </c>
      <c r="E473" s="129">
        <f>E474+E478</f>
        <v>1068.1</v>
      </c>
      <c r="F473" s="129">
        <f>F474+F478</f>
        <v>1068.1</v>
      </c>
    </row>
    <row r="474" spans="1:6" ht="38.25">
      <c r="A474" s="128" t="s">
        <v>392</v>
      </c>
      <c r="B474" s="182"/>
      <c r="C474" s="132" t="s">
        <v>552</v>
      </c>
      <c r="D474" s="129">
        <f>D475</f>
        <v>200</v>
      </c>
      <c r="E474" s="129">
        <f>E475</f>
        <v>200</v>
      </c>
      <c r="F474" s="129">
        <f>F475</f>
        <v>200</v>
      </c>
    </row>
    <row r="475" spans="1:6" ht="25.5">
      <c r="A475" s="128" t="s">
        <v>393</v>
      </c>
      <c r="B475" s="182"/>
      <c r="C475" s="132" t="s">
        <v>702</v>
      </c>
      <c r="D475" s="129">
        <f>D476+D477</f>
        <v>200</v>
      </c>
      <c r="E475" s="129">
        <f>E476+E477</f>
        <v>200</v>
      </c>
      <c r="F475" s="129">
        <f>F476+F477</f>
        <v>200</v>
      </c>
    </row>
    <row r="476" spans="1:6" ht="25.5">
      <c r="A476" s="128" t="s">
        <v>393</v>
      </c>
      <c r="B476" s="186" t="s">
        <v>95</v>
      </c>
      <c r="C476" s="149" t="s">
        <v>96</v>
      </c>
      <c r="D476" s="129">
        <f>'Прил.№10'!F653</f>
        <v>0</v>
      </c>
      <c r="E476" s="129">
        <f>'Прил.№10'!G653</f>
        <v>0</v>
      </c>
      <c r="F476" s="129">
        <f>'Прил.№10'!H653</f>
        <v>0</v>
      </c>
    </row>
    <row r="477" spans="1:6" ht="25.5">
      <c r="A477" s="128" t="s">
        <v>393</v>
      </c>
      <c r="B477" s="190" t="s">
        <v>137</v>
      </c>
      <c r="C477" s="132" t="s">
        <v>554</v>
      </c>
      <c r="D477" s="129">
        <f>'Прил.№10'!F654</f>
        <v>200</v>
      </c>
      <c r="E477" s="129">
        <f>'Прил.№10'!G654</f>
        <v>200</v>
      </c>
      <c r="F477" s="129">
        <f>'Прил.№10'!H654</f>
        <v>200</v>
      </c>
    </row>
    <row r="478" spans="1:6" ht="25.5">
      <c r="A478" s="161">
        <v>1250110000</v>
      </c>
      <c r="B478" s="136"/>
      <c r="C478" s="137" t="s">
        <v>373</v>
      </c>
      <c r="D478" s="129">
        <f>D479</f>
        <v>868.1</v>
      </c>
      <c r="E478" s="129">
        <f>E479</f>
        <v>868.1</v>
      </c>
      <c r="F478" s="129">
        <f>F479</f>
        <v>868.1</v>
      </c>
    </row>
    <row r="479" spans="1:6" ht="12.75">
      <c r="A479" s="161">
        <v>1250110240</v>
      </c>
      <c r="B479" s="136"/>
      <c r="C479" s="138" t="s">
        <v>803</v>
      </c>
      <c r="D479" s="129">
        <f>D481+D480</f>
        <v>868.1</v>
      </c>
      <c r="E479" s="129">
        <f>E481+E480</f>
        <v>868.1</v>
      </c>
      <c r="F479" s="129">
        <f>F481+F480</f>
        <v>868.1</v>
      </c>
    </row>
    <row r="480" spans="1:6" ht="25.5">
      <c r="A480" s="161">
        <v>1250110240</v>
      </c>
      <c r="B480" s="136" t="s">
        <v>95</v>
      </c>
      <c r="C480" s="149" t="s">
        <v>96</v>
      </c>
      <c r="D480" s="129">
        <f>'Прил.№10'!F657</f>
        <v>35.58</v>
      </c>
      <c r="E480" s="129">
        <f>'Прил.№10'!G657</f>
        <v>35.58</v>
      </c>
      <c r="F480" s="129">
        <f>'Прил.№10'!H657</f>
        <v>35.58</v>
      </c>
    </row>
    <row r="481" spans="1:6" ht="25.5">
      <c r="A481" s="161">
        <v>1250110240</v>
      </c>
      <c r="B481" s="136" t="s">
        <v>137</v>
      </c>
      <c r="C481" s="138" t="s">
        <v>450</v>
      </c>
      <c r="D481" s="129">
        <f>'Прил.№10'!F658</f>
        <v>832.52</v>
      </c>
      <c r="E481" s="129">
        <f>'Прил.№10'!G658</f>
        <v>832.52</v>
      </c>
      <c r="F481" s="129">
        <f>'Прил.№10'!H658</f>
        <v>832.52</v>
      </c>
    </row>
    <row r="482" spans="1:6" ht="25.5">
      <c r="A482" s="128" t="s">
        <v>703</v>
      </c>
      <c r="B482" s="182"/>
      <c r="C482" s="132" t="s">
        <v>704</v>
      </c>
      <c r="D482" s="129">
        <f>D483</f>
        <v>150</v>
      </c>
      <c r="E482" s="129">
        <f aca="true" t="shared" si="66" ref="E482:F484">E483</f>
        <v>150</v>
      </c>
      <c r="F482" s="129">
        <f t="shared" si="66"/>
        <v>100</v>
      </c>
    </row>
    <row r="483" spans="1:6" ht="12.75">
      <c r="A483" s="128" t="s">
        <v>705</v>
      </c>
      <c r="B483" s="182"/>
      <c r="C483" s="132" t="s">
        <v>538</v>
      </c>
      <c r="D483" s="129">
        <f>D484</f>
        <v>150</v>
      </c>
      <c r="E483" s="129">
        <f t="shared" si="66"/>
        <v>150</v>
      </c>
      <c r="F483" s="129">
        <f t="shared" si="66"/>
        <v>100</v>
      </c>
    </row>
    <row r="484" spans="1:6" ht="12.75">
      <c r="A484" s="128" t="s">
        <v>706</v>
      </c>
      <c r="B484" s="182"/>
      <c r="C484" s="132" t="s">
        <v>707</v>
      </c>
      <c r="D484" s="129">
        <f>D485</f>
        <v>150</v>
      </c>
      <c r="E484" s="129">
        <f t="shared" si="66"/>
        <v>150</v>
      </c>
      <c r="F484" s="129">
        <f t="shared" si="66"/>
        <v>100</v>
      </c>
    </row>
    <row r="485" spans="1:6" ht="25.5">
      <c r="A485" s="128" t="s">
        <v>706</v>
      </c>
      <c r="B485" s="182" t="s">
        <v>137</v>
      </c>
      <c r="C485" s="132" t="s">
        <v>554</v>
      </c>
      <c r="D485" s="129">
        <f>'Прил.№10'!F571</f>
        <v>150</v>
      </c>
      <c r="E485" s="129">
        <f>'Прил.№10'!G571</f>
        <v>150</v>
      </c>
      <c r="F485" s="129">
        <f>'Прил.№10'!H571</f>
        <v>100</v>
      </c>
    </row>
    <row r="486" spans="1:6" ht="12.75">
      <c r="A486" s="128" t="s">
        <v>150</v>
      </c>
      <c r="B486" s="182"/>
      <c r="C486" s="132" t="s">
        <v>555</v>
      </c>
      <c r="D486" s="129">
        <f aca="true" t="shared" si="67" ref="D486:F487">D487</f>
        <v>8210.5</v>
      </c>
      <c r="E486" s="129">
        <f t="shared" si="67"/>
        <v>8162.9</v>
      </c>
      <c r="F486" s="129">
        <f t="shared" si="67"/>
        <v>7862.9</v>
      </c>
    </row>
    <row r="487" spans="1:6" ht="38.25">
      <c r="A487" s="128" t="s">
        <v>151</v>
      </c>
      <c r="B487" s="182"/>
      <c r="C487" s="132" t="s">
        <v>708</v>
      </c>
      <c r="D487" s="129">
        <f t="shared" si="67"/>
        <v>8210.5</v>
      </c>
      <c r="E487" s="129">
        <f t="shared" si="67"/>
        <v>8162.9</v>
      </c>
      <c r="F487" s="129">
        <f t="shared" si="67"/>
        <v>7862.9</v>
      </c>
    </row>
    <row r="488" spans="1:6" ht="12.75">
      <c r="A488" s="128" t="s">
        <v>153</v>
      </c>
      <c r="B488" s="182"/>
      <c r="C488" s="132" t="s">
        <v>538</v>
      </c>
      <c r="D488" s="129">
        <f>D489+D491</f>
        <v>8210.5</v>
      </c>
      <c r="E488" s="129">
        <f>E489+E491</f>
        <v>8162.9</v>
      </c>
      <c r="F488" s="129">
        <f>F489+F491</f>
        <v>7862.9</v>
      </c>
    </row>
    <row r="489" spans="1:6" ht="12.75">
      <c r="A489" s="128" t="s">
        <v>154</v>
      </c>
      <c r="B489" s="182"/>
      <c r="C489" s="132" t="s">
        <v>709</v>
      </c>
      <c r="D489" s="129">
        <f>D490</f>
        <v>1134.5</v>
      </c>
      <c r="E489" s="129">
        <f>E490</f>
        <v>1086.9</v>
      </c>
      <c r="F489" s="129">
        <f>F490</f>
        <v>1086.9</v>
      </c>
    </row>
    <row r="490" spans="1:6" ht="51">
      <c r="A490" s="128" t="s">
        <v>154</v>
      </c>
      <c r="B490" s="182" t="s">
        <v>93</v>
      </c>
      <c r="C490" s="132" t="s">
        <v>543</v>
      </c>
      <c r="D490" s="129">
        <f>'Прил.№10'!F681</f>
        <v>1134.5</v>
      </c>
      <c r="E490" s="129">
        <f>'Прил.№10'!G681</f>
        <v>1086.9</v>
      </c>
      <c r="F490" s="129">
        <f>'Прил.№10'!H681</f>
        <v>1086.9</v>
      </c>
    </row>
    <row r="491" spans="1:6" ht="25.5">
      <c r="A491" s="128" t="s">
        <v>155</v>
      </c>
      <c r="B491" s="182"/>
      <c r="C491" s="132" t="s">
        <v>710</v>
      </c>
      <c r="D491" s="129">
        <f>D492+D493+D494</f>
        <v>7076</v>
      </c>
      <c r="E491" s="129">
        <f>E492+E493+E494</f>
        <v>7076</v>
      </c>
      <c r="F491" s="129">
        <f>F492+F493+F494</f>
        <v>6776</v>
      </c>
    </row>
    <row r="492" spans="1:6" ht="51">
      <c r="A492" s="128" t="s">
        <v>155</v>
      </c>
      <c r="B492" s="182" t="s">
        <v>93</v>
      </c>
      <c r="C492" s="132" t="s">
        <v>543</v>
      </c>
      <c r="D492" s="129">
        <f>'Прил.№10'!F683</f>
        <v>5208</v>
      </c>
      <c r="E492" s="129">
        <f>'Прил.№10'!G683</f>
        <v>5208</v>
      </c>
      <c r="F492" s="129">
        <f>'Прил.№10'!H683</f>
        <v>5208</v>
      </c>
    </row>
    <row r="493" spans="1:6" ht="25.5">
      <c r="A493" s="128" t="s">
        <v>155</v>
      </c>
      <c r="B493" s="182" t="s">
        <v>95</v>
      </c>
      <c r="C493" s="132" t="s">
        <v>540</v>
      </c>
      <c r="D493" s="129">
        <f>'Прил.№10'!F684</f>
        <v>1848</v>
      </c>
      <c r="E493" s="129">
        <f>'Прил.№10'!G684</f>
        <v>1848</v>
      </c>
      <c r="F493" s="129">
        <f>'Прил.№10'!H684</f>
        <v>1548</v>
      </c>
    </row>
    <row r="494" spans="1:6" ht="12.75">
      <c r="A494" s="128" t="s">
        <v>155</v>
      </c>
      <c r="B494" s="182" t="s">
        <v>135</v>
      </c>
      <c r="C494" s="132" t="s">
        <v>544</v>
      </c>
      <c r="D494" s="129">
        <f>'Прил.№10'!F685</f>
        <v>20</v>
      </c>
      <c r="E494" s="129">
        <f>'Прил.№10'!G685</f>
        <v>20</v>
      </c>
      <c r="F494" s="129">
        <f>'Прил.№10'!H685</f>
        <v>20</v>
      </c>
    </row>
    <row r="495" spans="1:6" ht="36.75" customHeight="1">
      <c r="A495" s="126" t="s">
        <v>158</v>
      </c>
      <c r="B495" s="185"/>
      <c r="C495" s="200" t="s">
        <v>976</v>
      </c>
      <c r="D495" s="127">
        <f>D496+D512+D502+D507</f>
        <v>8163.099999999999</v>
      </c>
      <c r="E495" s="127">
        <f>E496+E512+E502+E507</f>
        <v>7914.2</v>
      </c>
      <c r="F495" s="127">
        <f>F496+F512+F502+F507</f>
        <v>7614.2</v>
      </c>
    </row>
    <row r="496" spans="1:6" ht="25.5" hidden="1">
      <c r="A496" s="128" t="s">
        <v>101</v>
      </c>
      <c r="B496" s="182"/>
      <c r="C496" s="132" t="s">
        <v>711</v>
      </c>
      <c r="D496" s="129">
        <f>D497</f>
        <v>0</v>
      </c>
      <c r="E496" s="129">
        <f aca="true" t="shared" si="68" ref="E496:F500">E497</f>
        <v>0</v>
      </c>
      <c r="F496" s="129">
        <f t="shared" si="68"/>
        <v>0</v>
      </c>
    </row>
    <row r="497" spans="1:6" ht="25.5" hidden="1">
      <c r="A497" s="128" t="s">
        <v>102</v>
      </c>
      <c r="B497" s="182"/>
      <c r="C497" s="132" t="s">
        <v>712</v>
      </c>
      <c r="D497" s="129">
        <f>D498</f>
        <v>0</v>
      </c>
      <c r="E497" s="129">
        <f t="shared" si="68"/>
        <v>0</v>
      </c>
      <c r="F497" s="129">
        <f t="shared" si="68"/>
        <v>0</v>
      </c>
    </row>
    <row r="498" spans="1:6" ht="12.75" hidden="1">
      <c r="A498" s="128" t="s">
        <v>103</v>
      </c>
      <c r="B498" s="182"/>
      <c r="C498" s="132" t="s">
        <v>538</v>
      </c>
      <c r="D498" s="129">
        <f>D499</f>
        <v>0</v>
      </c>
      <c r="E498" s="129">
        <f t="shared" si="68"/>
        <v>0</v>
      </c>
      <c r="F498" s="129">
        <f t="shared" si="68"/>
        <v>0</v>
      </c>
    </row>
    <row r="499" spans="1:6" ht="25.5" hidden="1">
      <c r="A499" s="128" t="s">
        <v>104</v>
      </c>
      <c r="B499" s="182"/>
      <c r="C499" s="132" t="s">
        <v>713</v>
      </c>
      <c r="D499" s="129">
        <f>D500</f>
        <v>0</v>
      </c>
      <c r="E499" s="129">
        <f t="shared" si="68"/>
        <v>0</v>
      </c>
      <c r="F499" s="129">
        <f t="shared" si="68"/>
        <v>0</v>
      </c>
    </row>
    <row r="500" spans="1:6" ht="25.5" hidden="1">
      <c r="A500" s="128" t="s">
        <v>105</v>
      </c>
      <c r="B500" s="182"/>
      <c r="C500" s="132" t="s">
        <v>686</v>
      </c>
      <c r="D500" s="129">
        <f>D501</f>
        <v>0</v>
      </c>
      <c r="E500" s="129">
        <f t="shared" si="68"/>
        <v>0</v>
      </c>
      <c r="F500" s="129">
        <f t="shared" si="68"/>
        <v>0</v>
      </c>
    </row>
    <row r="501" spans="1:6" ht="6.75" customHeight="1" hidden="1">
      <c r="A501" s="128" t="s">
        <v>105</v>
      </c>
      <c r="B501" s="182" t="s">
        <v>714</v>
      </c>
      <c r="C501" s="132" t="s">
        <v>715</v>
      </c>
      <c r="D501" s="129">
        <f>'Прил.№10'!F724</f>
        <v>0</v>
      </c>
      <c r="E501" s="129">
        <f>'Прил.№10'!G724</f>
        <v>0</v>
      </c>
      <c r="F501" s="129">
        <f>'Прил.№10'!H724</f>
        <v>0</v>
      </c>
    </row>
    <row r="502" spans="1:6" ht="25.5" hidden="1">
      <c r="A502" s="135" t="s">
        <v>725</v>
      </c>
      <c r="B502" s="146"/>
      <c r="C502" s="138" t="s">
        <v>726</v>
      </c>
      <c r="D502" s="129">
        <f>D503</f>
        <v>0</v>
      </c>
      <c r="E502" s="129">
        <f aca="true" t="shared" si="69" ref="E502:F505">E503</f>
        <v>0</v>
      </c>
      <c r="F502" s="129">
        <f t="shared" si="69"/>
        <v>0</v>
      </c>
    </row>
    <row r="503" spans="1:6" ht="25.5" hidden="1">
      <c r="A503" s="135" t="s">
        <v>727</v>
      </c>
      <c r="B503" s="146"/>
      <c r="C503" s="138" t="s">
        <v>728</v>
      </c>
      <c r="D503" s="129">
        <f>D504</f>
        <v>0</v>
      </c>
      <c r="E503" s="129">
        <f t="shared" si="69"/>
        <v>0</v>
      </c>
      <c r="F503" s="129">
        <f t="shared" si="69"/>
        <v>0</v>
      </c>
    </row>
    <row r="504" spans="1:6" ht="12.75" hidden="1">
      <c r="A504" s="135" t="s">
        <v>729</v>
      </c>
      <c r="B504" s="146"/>
      <c r="C504" s="137" t="s">
        <v>362</v>
      </c>
      <c r="D504" s="129">
        <f>D505</f>
        <v>0</v>
      </c>
      <c r="E504" s="129">
        <f t="shared" si="69"/>
        <v>0</v>
      </c>
      <c r="F504" s="129">
        <f t="shared" si="69"/>
        <v>0</v>
      </c>
    </row>
    <row r="505" spans="1:6" ht="25.5" hidden="1">
      <c r="A505" s="147">
        <v>1320120020</v>
      </c>
      <c r="B505" s="191"/>
      <c r="C505" s="148" t="s">
        <v>730</v>
      </c>
      <c r="D505" s="129">
        <f>D506</f>
        <v>0</v>
      </c>
      <c r="E505" s="129">
        <f t="shared" si="69"/>
        <v>0</v>
      </c>
      <c r="F505" s="129">
        <f t="shared" si="69"/>
        <v>0</v>
      </c>
    </row>
    <row r="506" spans="1:6" ht="12.75" hidden="1">
      <c r="A506" s="147">
        <v>1320120020</v>
      </c>
      <c r="B506" s="191">
        <v>500</v>
      </c>
      <c r="C506" s="148" t="s">
        <v>731</v>
      </c>
      <c r="D506" s="129">
        <f>'Прил.№10'!F715</f>
        <v>0</v>
      </c>
      <c r="E506" s="129">
        <f>'Прил.№10'!G715</f>
        <v>0</v>
      </c>
      <c r="F506" s="129">
        <f>'Прил.№10'!H715</f>
        <v>0</v>
      </c>
    </row>
    <row r="507" spans="1:6" ht="25.5">
      <c r="A507" s="135" t="s">
        <v>945</v>
      </c>
      <c r="B507" s="136"/>
      <c r="C507" s="199" t="s">
        <v>946</v>
      </c>
      <c r="D507" s="129">
        <f>D508</f>
        <v>248.9</v>
      </c>
      <c r="E507" s="129">
        <f aca="true" t="shared" si="70" ref="E507:F510">E508</f>
        <v>0</v>
      </c>
      <c r="F507" s="129">
        <f t="shared" si="70"/>
        <v>0</v>
      </c>
    </row>
    <row r="508" spans="1:6" ht="25.5">
      <c r="A508" s="135" t="s">
        <v>947</v>
      </c>
      <c r="B508" s="136"/>
      <c r="C508" s="138" t="s">
        <v>948</v>
      </c>
      <c r="D508" s="129">
        <f>D509</f>
        <v>248.9</v>
      </c>
      <c r="E508" s="129">
        <f t="shared" si="70"/>
        <v>0</v>
      </c>
      <c r="F508" s="129">
        <f t="shared" si="70"/>
        <v>0</v>
      </c>
    </row>
    <row r="509" spans="1:6" ht="38.25">
      <c r="A509" s="135" t="s">
        <v>949</v>
      </c>
      <c r="B509" s="136"/>
      <c r="C509" s="137" t="s">
        <v>399</v>
      </c>
      <c r="D509" s="129">
        <f>D510</f>
        <v>248.9</v>
      </c>
      <c r="E509" s="129">
        <f t="shared" si="70"/>
        <v>0</v>
      </c>
      <c r="F509" s="129">
        <f t="shared" si="70"/>
        <v>0</v>
      </c>
    </row>
    <row r="510" spans="1:6" ht="25.5">
      <c r="A510" s="135" t="s">
        <v>950</v>
      </c>
      <c r="B510" s="136"/>
      <c r="C510" s="138" t="s">
        <v>951</v>
      </c>
      <c r="D510" s="129">
        <f>D511</f>
        <v>248.9</v>
      </c>
      <c r="E510" s="129">
        <f t="shared" si="70"/>
        <v>0</v>
      </c>
      <c r="F510" s="129">
        <f t="shared" si="70"/>
        <v>0</v>
      </c>
    </row>
    <row r="511" spans="1:6" ht="25.5">
      <c r="A511" s="135" t="s">
        <v>950</v>
      </c>
      <c r="B511" s="136" t="s">
        <v>95</v>
      </c>
      <c r="C511" s="138" t="s">
        <v>533</v>
      </c>
      <c r="D511" s="129">
        <f>'Прил.№10'!F90</f>
        <v>248.9</v>
      </c>
      <c r="E511" s="129">
        <f>'Прил.№10'!G90</f>
        <v>0</v>
      </c>
      <c r="F511" s="129">
        <f>'Прил.№10'!H90</f>
        <v>0</v>
      </c>
    </row>
    <row r="512" spans="1:6" ht="12.75">
      <c r="A512" s="128" t="s">
        <v>159</v>
      </c>
      <c r="B512" s="182"/>
      <c r="C512" s="132" t="s">
        <v>555</v>
      </c>
      <c r="D512" s="129">
        <f>D513</f>
        <v>7914.2</v>
      </c>
      <c r="E512" s="129">
        <f>E513</f>
        <v>7914.2</v>
      </c>
      <c r="F512" s="129">
        <f>F513</f>
        <v>7614.2</v>
      </c>
    </row>
    <row r="513" spans="1:6" ht="25.5">
      <c r="A513" s="128" t="s">
        <v>160</v>
      </c>
      <c r="B513" s="182"/>
      <c r="C513" s="132" t="s">
        <v>716</v>
      </c>
      <c r="D513" s="129">
        <f>D514+D519</f>
        <v>7914.2</v>
      </c>
      <c r="E513" s="129">
        <f>E514+E519</f>
        <v>7914.2</v>
      </c>
      <c r="F513" s="129">
        <f>F514+F519</f>
        <v>7614.2</v>
      </c>
    </row>
    <row r="514" spans="1:6" ht="12.75">
      <c r="A514" s="128" t="s">
        <v>162</v>
      </c>
      <c r="B514" s="182"/>
      <c r="C514" s="132" t="s">
        <v>538</v>
      </c>
      <c r="D514" s="129">
        <f>D515</f>
        <v>7604.2</v>
      </c>
      <c r="E514" s="129">
        <f>E515</f>
        <v>7604.2</v>
      </c>
      <c r="F514" s="129">
        <f>F515</f>
        <v>7304.2</v>
      </c>
    </row>
    <row r="515" spans="1:6" ht="25.5">
      <c r="A515" s="128" t="s">
        <v>163</v>
      </c>
      <c r="B515" s="182"/>
      <c r="C515" s="132" t="s">
        <v>733</v>
      </c>
      <c r="D515" s="129">
        <f>D516+D517+D518</f>
        <v>7604.2</v>
      </c>
      <c r="E515" s="129">
        <f>E516+E517+E518</f>
        <v>7604.2</v>
      </c>
      <c r="F515" s="129">
        <f>F516+F517+F518</f>
        <v>7304.2</v>
      </c>
    </row>
    <row r="516" spans="1:6" ht="51">
      <c r="A516" s="128" t="s">
        <v>163</v>
      </c>
      <c r="B516" s="182" t="s">
        <v>93</v>
      </c>
      <c r="C516" s="132" t="s">
        <v>543</v>
      </c>
      <c r="D516" s="129">
        <f>'Прил.№10'!F703</f>
        <v>6914</v>
      </c>
      <c r="E516" s="129">
        <f>'Прил.№10'!G703</f>
        <v>6914</v>
      </c>
      <c r="F516" s="129">
        <f>'Прил.№10'!H703</f>
        <v>6614</v>
      </c>
    </row>
    <row r="517" spans="1:6" ht="25.5">
      <c r="A517" s="128" t="s">
        <v>163</v>
      </c>
      <c r="B517" s="182" t="s">
        <v>95</v>
      </c>
      <c r="C517" s="132" t="s">
        <v>540</v>
      </c>
      <c r="D517" s="129">
        <f>'Прил.№10'!F704</f>
        <v>690.1999999999998</v>
      </c>
      <c r="E517" s="129">
        <f>'Прил.№10'!G704</f>
        <v>690.1999999999998</v>
      </c>
      <c r="F517" s="129">
        <f>'Прил.№10'!H704</f>
        <v>690.1999999999998</v>
      </c>
    </row>
    <row r="518" spans="1:6" ht="12.75">
      <c r="A518" s="128" t="s">
        <v>163</v>
      </c>
      <c r="B518" s="182" t="s">
        <v>135</v>
      </c>
      <c r="C518" s="132" t="s">
        <v>544</v>
      </c>
      <c r="D518" s="129">
        <f>'Прил.№10'!F705</f>
        <v>0</v>
      </c>
      <c r="E518" s="129">
        <f>'Прил.№10'!G705</f>
        <v>0</v>
      </c>
      <c r="F518" s="129">
        <f>'Прил.№10'!H705</f>
        <v>0</v>
      </c>
    </row>
    <row r="519" spans="1:6" ht="12.75">
      <c r="A519" s="128" t="s">
        <v>734</v>
      </c>
      <c r="B519" s="182"/>
      <c r="C519" s="132" t="s">
        <v>644</v>
      </c>
      <c r="D519" s="129">
        <f aca="true" t="shared" si="71" ref="D519:F520">D520</f>
        <v>310</v>
      </c>
      <c r="E519" s="129">
        <f t="shared" si="71"/>
        <v>310</v>
      </c>
      <c r="F519" s="129">
        <f t="shared" si="71"/>
        <v>310</v>
      </c>
    </row>
    <row r="520" spans="1:6" ht="51">
      <c r="A520" s="128" t="s">
        <v>532</v>
      </c>
      <c r="B520" s="182"/>
      <c r="C520" s="132" t="s">
        <v>0</v>
      </c>
      <c r="D520" s="129">
        <f>D521</f>
        <v>310</v>
      </c>
      <c r="E520" s="129">
        <f t="shared" si="71"/>
        <v>310</v>
      </c>
      <c r="F520" s="129">
        <f t="shared" si="71"/>
        <v>310</v>
      </c>
    </row>
    <row r="521" spans="1:6" ht="25.5">
      <c r="A521" s="128" t="s">
        <v>532</v>
      </c>
      <c r="B521" s="182" t="s">
        <v>95</v>
      </c>
      <c r="C521" s="132" t="s">
        <v>540</v>
      </c>
      <c r="D521" s="129">
        <f>'Прил.№10'!F707</f>
        <v>310</v>
      </c>
      <c r="E521" s="129">
        <f>'Прил.№10'!G707</f>
        <v>310</v>
      </c>
      <c r="F521" s="129">
        <f>'Прил.№10'!H707</f>
        <v>310</v>
      </c>
    </row>
    <row r="522" spans="1:6" s="5" customFormat="1" ht="25.5">
      <c r="A522" s="170" t="s">
        <v>755</v>
      </c>
      <c r="B522" s="171"/>
      <c r="C522" s="172" t="s">
        <v>920</v>
      </c>
      <c r="D522" s="173">
        <f>D523+D537+D542</f>
        <v>2980</v>
      </c>
      <c r="E522" s="173">
        <f>E523+E537</f>
        <v>907.2</v>
      </c>
      <c r="F522" s="173">
        <f>F523+F537</f>
        <v>30</v>
      </c>
    </row>
    <row r="523" spans="1:6" ht="38.25">
      <c r="A523" s="135" t="s">
        <v>756</v>
      </c>
      <c r="B523" s="136"/>
      <c r="C523" s="169" t="s">
        <v>757</v>
      </c>
      <c r="D523" s="129">
        <f>D524+D533</f>
        <v>1980</v>
      </c>
      <c r="E523" s="129">
        <f>E524+E533</f>
        <v>907.2</v>
      </c>
      <c r="F523" s="129">
        <f>F524+F533</f>
        <v>30</v>
      </c>
    </row>
    <row r="524" spans="1:6" ht="25.5">
      <c r="A524" s="135" t="s">
        <v>758</v>
      </c>
      <c r="B524" s="136"/>
      <c r="C524" s="137" t="s">
        <v>759</v>
      </c>
      <c r="D524" s="129">
        <f>D525+D530</f>
        <v>1980</v>
      </c>
      <c r="E524" s="129">
        <f>E525+E530</f>
        <v>907.2</v>
      </c>
      <c r="F524" s="129">
        <f>F525+F530</f>
        <v>30</v>
      </c>
    </row>
    <row r="525" spans="1:6" ht="12.75">
      <c r="A525" s="135" t="s">
        <v>760</v>
      </c>
      <c r="B525" s="136"/>
      <c r="C525" s="137" t="s">
        <v>362</v>
      </c>
      <c r="D525" s="129">
        <f>D526+D528</f>
        <v>1850</v>
      </c>
      <c r="E525" s="129">
        <f>E526+E528</f>
        <v>877.2</v>
      </c>
      <c r="F525" s="129">
        <f>F526+F528</f>
        <v>0</v>
      </c>
    </row>
    <row r="526" spans="1:6" ht="25.5">
      <c r="A526" s="135" t="s">
        <v>761</v>
      </c>
      <c r="B526" s="136"/>
      <c r="C526" s="137" t="s">
        <v>762</v>
      </c>
      <c r="D526" s="129">
        <f>D527</f>
        <v>1850</v>
      </c>
      <c r="E526" s="129">
        <f>E527</f>
        <v>877.2</v>
      </c>
      <c r="F526" s="129">
        <f>F527</f>
        <v>0</v>
      </c>
    </row>
    <row r="527" spans="1:6" ht="25.5">
      <c r="A527" s="135" t="s">
        <v>761</v>
      </c>
      <c r="B527" s="136" t="s">
        <v>95</v>
      </c>
      <c r="C527" s="138" t="s">
        <v>533</v>
      </c>
      <c r="D527" s="129">
        <f>'Прил.№10'!F175</f>
        <v>1850</v>
      </c>
      <c r="E527" s="129">
        <f>'Прил.№10'!G175</f>
        <v>877.2</v>
      </c>
      <c r="F527" s="129">
        <f>'Прил.№10'!H175</f>
        <v>0</v>
      </c>
    </row>
    <row r="528" spans="1:6" ht="25.5">
      <c r="A528" s="135" t="s">
        <v>870</v>
      </c>
      <c r="B528" s="136"/>
      <c r="C528" s="137" t="s">
        <v>871</v>
      </c>
      <c r="D528" s="129">
        <f>D529</f>
        <v>0</v>
      </c>
      <c r="E528" s="129">
        <f>E529</f>
        <v>0</v>
      </c>
      <c r="F528" s="129">
        <f>F529</f>
        <v>0</v>
      </c>
    </row>
    <row r="529" spans="1:6" ht="25.5">
      <c r="A529" s="135" t="s">
        <v>870</v>
      </c>
      <c r="B529" s="136" t="s">
        <v>95</v>
      </c>
      <c r="C529" s="138" t="s">
        <v>533</v>
      </c>
      <c r="D529" s="129">
        <f>'Прил.№10'!F177</f>
        <v>0</v>
      </c>
      <c r="E529" s="129">
        <f>'Прил.№10'!G177</f>
        <v>0</v>
      </c>
      <c r="F529" s="129">
        <f>'Прил.№10'!H177</f>
        <v>0</v>
      </c>
    </row>
    <row r="530" spans="1:6" ht="12.75">
      <c r="A530" s="135" t="s">
        <v>873</v>
      </c>
      <c r="B530" s="136"/>
      <c r="C530" s="193" t="s">
        <v>591</v>
      </c>
      <c r="D530" s="129">
        <f aca="true" t="shared" si="72" ref="D530:F531">D531</f>
        <v>130</v>
      </c>
      <c r="E530" s="129">
        <f t="shared" si="72"/>
        <v>30</v>
      </c>
      <c r="F530" s="129">
        <f t="shared" si="72"/>
        <v>30</v>
      </c>
    </row>
    <row r="531" spans="1:6" ht="25.5">
      <c r="A531" s="135" t="s">
        <v>874</v>
      </c>
      <c r="B531" s="136"/>
      <c r="C531" s="137" t="s">
        <v>875</v>
      </c>
      <c r="D531" s="129">
        <f t="shared" si="72"/>
        <v>130</v>
      </c>
      <c r="E531" s="129">
        <f t="shared" si="72"/>
        <v>30</v>
      </c>
      <c r="F531" s="129">
        <f t="shared" si="72"/>
        <v>30</v>
      </c>
    </row>
    <row r="532" spans="1:6" ht="25.5">
      <c r="A532" s="135" t="s">
        <v>874</v>
      </c>
      <c r="B532" s="136" t="s">
        <v>95</v>
      </c>
      <c r="C532" s="138" t="s">
        <v>533</v>
      </c>
      <c r="D532" s="129">
        <f>'Прил.№10'!F180</f>
        <v>130</v>
      </c>
      <c r="E532" s="129">
        <f>'Прил.№10'!G180</f>
        <v>30</v>
      </c>
      <c r="F532" s="129">
        <f>'Прил.№10'!H180</f>
        <v>30</v>
      </c>
    </row>
    <row r="533" spans="1:6" ht="12.75">
      <c r="A533" s="135" t="s">
        <v>763</v>
      </c>
      <c r="B533" s="136"/>
      <c r="C533" s="137" t="s">
        <v>764</v>
      </c>
      <c r="D533" s="129">
        <f>D534</f>
        <v>0</v>
      </c>
      <c r="E533" s="129">
        <f aca="true" t="shared" si="73" ref="E533:F535">E534</f>
        <v>0</v>
      </c>
      <c r="F533" s="129">
        <f t="shared" si="73"/>
        <v>0</v>
      </c>
    </row>
    <row r="534" spans="1:6" ht="12.75">
      <c r="A534" s="135" t="s">
        <v>765</v>
      </c>
      <c r="B534" s="136"/>
      <c r="C534" s="137" t="s">
        <v>362</v>
      </c>
      <c r="D534" s="129">
        <f>D535</f>
        <v>0</v>
      </c>
      <c r="E534" s="129">
        <f t="shared" si="73"/>
        <v>0</v>
      </c>
      <c r="F534" s="129">
        <f t="shared" si="73"/>
        <v>0</v>
      </c>
    </row>
    <row r="535" spans="1:6" ht="25.5">
      <c r="A535" s="135" t="s">
        <v>766</v>
      </c>
      <c r="B535" s="136"/>
      <c r="C535" s="137" t="s">
        <v>767</v>
      </c>
      <c r="D535" s="129">
        <f>D536</f>
        <v>0</v>
      </c>
      <c r="E535" s="129">
        <f t="shared" si="73"/>
        <v>0</v>
      </c>
      <c r="F535" s="129">
        <f t="shared" si="73"/>
        <v>0</v>
      </c>
    </row>
    <row r="536" spans="1:6" ht="11.25" customHeight="1">
      <c r="A536" s="135" t="s">
        <v>766</v>
      </c>
      <c r="B536" s="136" t="s">
        <v>135</v>
      </c>
      <c r="C536" s="137" t="s">
        <v>136</v>
      </c>
      <c r="D536" s="129">
        <f>'Прил.№10'!F184</f>
        <v>0</v>
      </c>
      <c r="E536" s="129">
        <f>'Прил.№10'!G184</f>
        <v>0</v>
      </c>
      <c r="F536" s="129">
        <f>'Прил.№10'!H184</f>
        <v>0</v>
      </c>
    </row>
    <row r="537" spans="1:6" ht="12.75" hidden="1">
      <c r="A537" s="135" t="s">
        <v>774</v>
      </c>
      <c r="B537" s="136"/>
      <c r="C537" s="169" t="s">
        <v>775</v>
      </c>
      <c r="D537" s="129">
        <f>D538</f>
        <v>0</v>
      </c>
      <c r="E537" s="129">
        <f aca="true" t="shared" si="74" ref="E537:F540">E538</f>
        <v>0</v>
      </c>
      <c r="F537" s="129">
        <f t="shared" si="74"/>
        <v>0</v>
      </c>
    </row>
    <row r="538" spans="1:6" ht="25.5" hidden="1">
      <c r="A538" s="135" t="s">
        <v>776</v>
      </c>
      <c r="B538" s="136"/>
      <c r="C538" s="169" t="s">
        <v>777</v>
      </c>
      <c r="D538" s="129">
        <f>D539</f>
        <v>0</v>
      </c>
      <c r="E538" s="129">
        <f t="shared" si="74"/>
        <v>0</v>
      </c>
      <c r="F538" s="129">
        <f t="shared" si="74"/>
        <v>0</v>
      </c>
    </row>
    <row r="539" spans="1:6" ht="12.75" hidden="1">
      <c r="A539" s="135" t="s">
        <v>778</v>
      </c>
      <c r="B539" s="136"/>
      <c r="C539" s="137" t="s">
        <v>362</v>
      </c>
      <c r="D539" s="129">
        <f>D540</f>
        <v>0</v>
      </c>
      <c r="E539" s="129">
        <f t="shared" si="74"/>
        <v>0</v>
      </c>
      <c r="F539" s="129">
        <f t="shared" si="74"/>
        <v>0</v>
      </c>
    </row>
    <row r="540" spans="1:6" ht="25.5" hidden="1">
      <c r="A540" s="135" t="s">
        <v>779</v>
      </c>
      <c r="B540" s="136"/>
      <c r="C540" s="137" t="s">
        <v>780</v>
      </c>
      <c r="D540" s="129">
        <f>D541</f>
        <v>0</v>
      </c>
      <c r="E540" s="129">
        <f t="shared" si="74"/>
        <v>0</v>
      </c>
      <c r="F540" s="129">
        <f t="shared" si="74"/>
        <v>0</v>
      </c>
    </row>
    <row r="541" spans="1:6" ht="25.5" hidden="1">
      <c r="A541" s="135" t="s">
        <v>779</v>
      </c>
      <c r="B541" s="136" t="s">
        <v>95</v>
      </c>
      <c r="C541" s="138" t="s">
        <v>533</v>
      </c>
      <c r="D541" s="129">
        <f>'Прил.№10'!F191</f>
        <v>0</v>
      </c>
      <c r="E541" s="129">
        <f>'Прил.№10'!G191</f>
        <v>0</v>
      </c>
      <c r="F541" s="129">
        <f>'Прил.№10'!H191</f>
        <v>0</v>
      </c>
    </row>
    <row r="542" spans="1:6" ht="25.5">
      <c r="A542" s="135" t="s">
        <v>952</v>
      </c>
      <c r="B542" s="136"/>
      <c r="C542" s="169" t="s">
        <v>956</v>
      </c>
      <c r="D542" s="129">
        <f>D543</f>
        <v>1000</v>
      </c>
      <c r="E542" s="129">
        <f aca="true" t="shared" si="75" ref="E542:F545">E543</f>
        <v>0</v>
      </c>
      <c r="F542" s="129">
        <f t="shared" si="75"/>
        <v>0</v>
      </c>
    </row>
    <row r="543" spans="1:6" ht="25.5">
      <c r="A543" s="135" t="s">
        <v>953</v>
      </c>
      <c r="B543" s="136"/>
      <c r="C543" s="137" t="s">
        <v>957</v>
      </c>
      <c r="D543" s="129">
        <f>D544</f>
        <v>1000</v>
      </c>
      <c r="E543" s="129">
        <f t="shared" si="75"/>
        <v>0</v>
      </c>
      <c r="F543" s="129">
        <f t="shared" si="75"/>
        <v>0</v>
      </c>
    </row>
    <row r="544" spans="1:6" ht="25.5">
      <c r="A544" s="135" t="s">
        <v>954</v>
      </c>
      <c r="B544" s="136"/>
      <c r="C544" s="155" t="s">
        <v>373</v>
      </c>
      <c r="D544" s="129">
        <f>D545</f>
        <v>1000</v>
      </c>
      <c r="E544" s="129">
        <f t="shared" si="75"/>
        <v>0</v>
      </c>
      <c r="F544" s="129">
        <f t="shared" si="75"/>
        <v>0</v>
      </c>
    </row>
    <row r="545" spans="1:6" ht="12.75">
      <c r="A545" s="135" t="s">
        <v>955</v>
      </c>
      <c r="B545" s="136"/>
      <c r="C545" s="137" t="s">
        <v>958</v>
      </c>
      <c r="D545" s="129">
        <f>D546</f>
        <v>1000</v>
      </c>
      <c r="E545" s="129">
        <f t="shared" si="75"/>
        <v>0</v>
      </c>
      <c r="F545" s="129">
        <f t="shared" si="75"/>
        <v>0</v>
      </c>
    </row>
    <row r="546" spans="1:6" ht="25.5">
      <c r="A546" s="135" t="s">
        <v>955</v>
      </c>
      <c r="B546" s="136" t="s">
        <v>95</v>
      </c>
      <c r="C546" s="138" t="s">
        <v>533</v>
      </c>
      <c r="D546" s="129">
        <f>'Прил.№10'!F196</f>
        <v>1000</v>
      </c>
      <c r="E546" s="129">
        <f>'Прил.№10'!G196</f>
        <v>0</v>
      </c>
      <c r="F546" s="129">
        <f>'Прил.№10'!H196</f>
        <v>0</v>
      </c>
    </row>
    <row r="547" spans="1:6" ht="12.75">
      <c r="A547" s="126" t="s">
        <v>360</v>
      </c>
      <c r="B547" s="185"/>
      <c r="C547" s="131" t="s">
        <v>1</v>
      </c>
      <c r="D547" s="127">
        <f>D548+D552</f>
        <v>790</v>
      </c>
      <c r="E547" s="127">
        <f>E548+E552</f>
        <v>790</v>
      </c>
      <c r="F547" s="127">
        <f>F548+F552</f>
        <v>790</v>
      </c>
    </row>
    <row r="548" spans="1:6" ht="12.75">
      <c r="A548" s="128" t="s">
        <v>379</v>
      </c>
      <c r="B548" s="182"/>
      <c r="C548" s="132" t="s">
        <v>2</v>
      </c>
      <c r="D548" s="129">
        <f>D549</f>
        <v>200</v>
      </c>
      <c r="E548" s="129">
        <f aca="true" t="shared" si="76" ref="E548:F550">E549</f>
        <v>200</v>
      </c>
      <c r="F548" s="129">
        <f t="shared" si="76"/>
        <v>200</v>
      </c>
    </row>
    <row r="549" spans="1:6" ht="12.75">
      <c r="A549" s="128" t="s">
        <v>380</v>
      </c>
      <c r="B549" s="182"/>
      <c r="C549" s="132" t="s">
        <v>538</v>
      </c>
      <c r="D549" s="129">
        <f>D550</f>
        <v>200</v>
      </c>
      <c r="E549" s="129">
        <f t="shared" si="76"/>
        <v>200</v>
      </c>
      <c r="F549" s="129">
        <f t="shared" si="76"/>
        <v>200</v>
      </c>
    </row>
    <row r="550" spans="1:6" ht="12.75">
      <c r="A550" s="128" t="s">
        <v>115</v>
      </c>
      <c r="B550" s="182"/>
      <c r="C550" s="132" t="s">
        <v>3</v>
      </c>
      <c r="D550" s="129">
        <f>D551</f>
        <v>200</v>
      </c>
      <c r="E550" s="129">
        <f t="shared" si="76"/>
        <v>200</v>
      </c>
      <c r="F550" s="129">
        <f t="shared" si="76"/>
        <v>200</v>
      </c>
    </row>
    <row r="551" spans="1:6" ht="12.75">
      <c r="A551" s="128" t="s">
        <v>115</v>
      </c>
      <c r="B551" s="182" t="s">
        <v>135</v>
      </c>
      <c r="C551" s="132" t="s">
        <v>544</v>
      </c>
      <c r="D551" s="129">
        <f>'Прил.№10'!F56</f>
        <v>200</v>
      </c>
      <c r="E551" s="129">
        <f>'Прил.№10'!G56</f>
        <v>200</v>
      </c>
      <c r="F551" s="129">
        <f>'Прил.№10'!H56</f>
        <v>200</v>
      </c>
    </row>
    <row r="552" spans="1:6" ht="12.75">
      <c r="A552" s="128" t="s">
        <v>359</v>
      </c>
      <c r="B552" s="182"/>
      <c r="C552" s="132" t="s">
        <v>555</v>
      </c>
      <c r="D552" s="129">
        <f aca="true" t="shared" si="77" ref="D552:F553">D553</f>
        <v>590</v>
      </c>
      <c r="E552" s="129">
        <f t="shared" si="77"/>
        <v>590</v>
      </c>
      <c r="F552" s="129">
        <f t="shared" si="77"/>
        <v>590</v>
      </c>
    </row>
    <row r="553" spans="1:6" ht="12.75">
      <c r="A553" s="128" t="s">
        <v>361</v>
      </c>
      <c r="B553" s="182"/>
      <c r="C553" s="132" t="s">
        <v>538</v>
      </c>
      <c r="D553" s="129">
        <f t="shared" si="77"/>
        <v>590</v>
      </c>
      <c r="E553" s="129">
        <f t="shared" si="77"/>
        <v>590</v>
      </c>
      <c r="F553" s="129">
        <f t="shared" si="77"/>
        <v>590</v>
      </c>
    </row>
    <row r="554" spans="1:6" ht="25.5">
      <c r="A554" s="128" t="s">
        <v>283</v>
      </c>
      <c r="B554" s="182"/>
      <c r="C554" s="132" t="s">
        <v>4</v>
      </c>
      <c r="D554" s="129">
        <f>D555+D556+D557</f>
        <v>590</v>
      </c>
      <c r="E554" s="129">
        <f>E555+E556+E557</f>
        <v>590</v>
      </c>
      <c r="F554" s="129">
        <f>F555+F556+F557</f>
        <v>590</v>
      </c>
    </row>
    <row r="555" spans="1:6" ht="51">
      <c r="A555" s="128" t="s">
        <v>283</v>
      </c>
      <c r="B555" s="182" t="s">
        <v>93</v>
      </c>
      <c r="C555" s="132" t="s">
        <v>543</v>
      </c>
      <c r="D555" s="129">
        <f>'Прил.№10'!F320</f>
        <v>564</v>
      </c>
      <c r="E555" s="129">
        <f>'Прил.№10'!G320</f>
        <v>564</v>
      </c>
      <c r="F555" s="129">
        <f>'Прил.№10'!H320</f>
        <v>564</v>
      </c>
    </row>
    <row r="556" spans="1:6" ht="24.75" customHeight="1">
      <c r="A556" s="128" t="s">
        <v>283</v>
      </c>
      <c r="B556" s="182" t="s">
        <v>95</v>
      </c>
      <c r="C556" s="132" t="s">
        <v>540</v>
      </c>
      <c r="D556" s="129">
        <f>'Прил.№10'!F321</f>
        <v>26</v>
      </c>
      <c r="E556" s="129">
        <f>'Прил.№10'!G321</f>
        <v>26</v>
      </c>
      <c r="F556" s="129">
        <f>'Прил.№10'!H321</f>
        <v>26</v>
      </c>
    </row>
    <row r="557" spans="1:6" ht="12.75" hidden="1">
      <c r="A557" s="128" t="s">
        <v>283</v>
      </c>
      <c r="B557" s="182" t="s">
        <v>135</v>
      </c>
      <c r="C557" s="132" t="s">
        <v>544</v>
      </c>
      <c r="D557" s="129">
        <f>'Прил.№10'!F322</f>
        <v>0</v>
      </c>
      <c r="E557" s="129">
        <f>'Прил.№10'!G322</f>
        <v>0</v>
      </c>
      <c r="F557" s="129">
        <f>'Прил.№10'!H322</f>
        <v>0</v>
      </c>
    </row>
  </sheetData>
  <sheetProtection/>
  <mergeCells count="6">
    <mergeCell ref="E2:F2"/>
    <mergeCell ref="A6:A7"/>
    <mergeCell ref="B6:B7"/>
    <mergeCell ref="C6:C7"/>
    <mergeCell ref="D6:F6"/>
    <mergeCell ref="A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2019-11-21T12:13:24Z</cp:lastPrinted>
  <dcterms:created xsi:type="dcterms:W3CDTF">2007-02-21T13:25:28Z</dcterms:created>
  <dcterms:modified xsi:type="dcterms:W3CDTF">2019-11-27T14:59:04Z</dcterms:modified>
  <cp:category/>
  <cp:version/>
  <cp:contentType/>
  <cp:contentStatus/>
</cp:coreProperties>
</file>